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ILESERVER\KIMIA-Files\Investment\فرزانه\صندوق بازارگردان صنعت مس\گزارش پرتفوی\1405\"/>
    </mc:Choice>
  </mc:AlternateContent>
  <xr:revisionPtr revIDLastSave="0" documentId="13_ncr:1_{DECD7833-4347-44E3-9A56-D2D58EEDCCE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‌گذاری در سهام" sheetId="9" r:id="rId6"/>
    <sheet name="درآمد سرمایه‌گذاری در صندوق" sheetId="10" r:id="rId7"/>
    <sheet name="درآمد سپرده بانکی" sheetId="13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درآمد!$A$1:$K$11</definedName>
    <definedName name="_xlnm.Print_Area" localSheetId="7">'درآمد سپرده بانکی'!$A$1:$K$9</definedName>
    <definedName name="_xlnm.Print_Area" localSheetId="5">'درآمد سرمایه‌گذاری در سهام'!$A$1:$W$12</definedName>
    <definedName name="_xlnm.Print_Area" localSheetId="6">'درآمد سرمایه‌گذاری در صندوق'!$A$1:$W$15</definedName>
    <definedName name="_xlnm.Print_Area" localSheetId="8">'درآمد سود سهام'!$A$1:$T$9</definedName>
    <definedName name="_xlnm.Print_Area" localSheetId="11">'درآمد ناشی از تغییر قیمت اوراق'!$A$1:$Q$16</definedName>
    <definedName name="_xlnm.Print_Area" localSheetId="10">'درآمد ناشی از فروش'!$A$1:$Q$11</definedName>
    <definedName name="_xlnm.Print_Area" localSheetId="3">سپرده!$A$1:$M$9</definedName>
    <definedName name="_xlnm.Print_Area" localSheetId="1">سهام!$A$1:$AB$12</definedName>
    <definedName name="_xlnm.Print_Area" localSheetId="9">'سود سپرده بانکی'!$A$1:$N$9</definedName>
    <definedName name="_xlnm.Print_Area" localSheetId="0">'صورت وضعیت'!$A$17:$C$19</definedName>
    <definedName name="_xlnm.Print_Area" localSheetId="2">'واحدهای صندوق'!$A$1:$AA$14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5" i="21" l="1"/>
  <c r="Q9" i="21"/>
  <c r="Q14" i="21"/>
  <c r="Q13" i="21"/>
  <c r="Q10" i="21"/>
  <c r="Q12" i="21"/>
  <c r="Q11" i="21"/>
  <c r="Q8" i="21"/>
  <c r="I11" i="21"/>
  <c r="G16" i="21"/>
  <c r="I15" i="21"/>
  <c r="I9" i="21"/>
  <c r="I14" i="21"/>
  <c r="I13" i="21"/>
  <c r="I10" i="21"/>
  <c r="I12" i="21"/>
  <c r="I8" i="21"/>
  <c r="Q10" i="19"/>
  <c r="Q9" i="19"/>
  <c r="Q8" i="19"/>
  <c r="I10" i="19"/>
  <c r="I9" i="19"/>
  <c r="I8" i="19"/>
  <c r="O16" i="21"/>
  <c r="M16" i="21"/>
  <c r="K16" i="21"/>
  <c r="E16" i="21"/>
  <c r="C16" i="21"/>
  <c r="O11" i="19"/>
  <c r="M11" i="19"/>
  <c r="K11" i="19"/>
  <c r="G11" i="19"/>
  <c r="E11" i="19"/>
  <c r="C11" i="19"/>
  <c r="C9" i="18"/>
  <c r="M9" i="18"/>
  <c r="I9" i="18"/>
  <c r="G9" i="18"/>
  <c r="E9" i="18"/>
  <c r="S8" i="15"/>
  <c r="S9" i="15"/>
  <c r="M9" i="15"/>
  <c r="M8" i="15"/>
  <c r="Q9" i="15"/>
  <c r="O9" i="15"/>
  <c r="K9" i="15"/>
  <c r="I9" i="15"/>
  <c r="H9" i="13"/>
  <c r="D9" i="13"/>
  <c r="F10" i="8" s="1"/>
  <c r="R15" i="10"/>
  <c r="T14" i="10"/>
  <c r="T13" i="10"/>
  <c r="T12" i="10"/>
  <c r="T11" i="10"/>
  <c r="T10" i="10"/>
  <c r="T9" i="10"/>
  <c r="J14" i="10"/>
  <c r="J13" i="10"/>
  <c r="J12" i="10"/>
  <c r="J11" i="10"/>
  <c r="J10" i="10"/>
  <c r="J9" i="10"/>
  <c r="D15" i="10"/>
  <c r="V15" i="10"/>
  <c r="P15" i="10"/>
  <c r="L15" i="10"/>
  <c r="H15" i="10"/>
  <c r="F15" i="10"/>
  <c r="T12" i="9"/>
  <c r="T11" i="9"/>
  <c r="T10" i="9"/>
  <c r="T9" i="9"/>
  <c r="N12" i="9"/>
  <c r="J12" i="9"/>
  <c r="F8" i="8"/>
  <c r="J9" i="9"/>
  <c r="J11" i="9"/>
  <c r="J10" i="9"/>
  <c r="F12" i="9"/>
  <c r="V12" i="9"/>
  <c r="D12" i="9"/>
  <c r="P12" i="9"/>
  <c r="L12" i="9"/>
  <c r="J11" i="8"/>
  <c r="H11" i="8"/>
  <c r="L9" i="7"/>
  <c r="J9" i="7"/>
  <c r="H9" i="7"/>
  <c r="F9" i="7"/>
  <c r="D9" i="7"/>
  <c r="R14" i="4"/>
  <c r="P14" i="4"/>
  <c r="Z14" i="4"/>
  <c r="X14" i="4"/>
  <c r="V14" i="4"/>
  <c r="N14" i="4"/>
  <c r="H14" i="4"/>
  <c r="F14" i="4"/>
  <c r="D14" i="4"/>
  <c r="M12" i="2"/>
  <c r="AA12" i="2"/>
  <c r="Y12" i="2"/>
  <c r="W12" i="2"/>
  <c r="S12" i="2"/>
  <c r="K12" i="2"/>
  <c r="I12" i="2"/>
  <c r="G12" i="2"/>
  <c r="E12" i="2"/>
  <c r="Q16" i="21" l="1"/>
  <c r="I16" i="21"/>
  <c r="Q11" i="19"/>
  <c r="I11" i="19"/>
  <c r="T15" i="10"/>
  <c r="J15" i="10"/>
  <c r="F9" i="8" s="1"/>
  <c r="F11" i="8" s="1"/>
</calcChain>
</file>

<file path=xl/sharedStrings.xml><?xml version="1.0" encoding="utf-8"?>
<sst xmlns="http://schemas.openxmlformats.org/spreadsheetml/2006/main" count="237" uniqueCount="96">
  <si>
    <t>صورت وضعیت پرتفوی</t>
  </si>
  <si>
    <t>برای ماه منتهی به 1405/02/31</t>
  </si>
  <si>
    <t>-1</t>
  </si>
  <si>
    <t>-1-1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</si>
  <si>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</si>
  <si>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</si>
  <si>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</si>
  <si>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</si>
  <si>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</si>
  <si>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</si>
  <si>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</si>
  <si>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</si>
  <si>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</si>
  <si>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</si>
  <si>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</si>
  <si>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ملی‌ صنایع‌ مس‌ ایران‌</t>
  </si>
  <si>
    <t>تامین سرمایه کیمیا</t>
  </si>
  <si>
    <t>جمع</t>
  </si>
  <si>
    <t>نام سهام</t>
  </si>
  <si>
    <t>-2-1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</si>
  <si>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</si>
  <si>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</si>
  <si>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</si>
  <si>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</si>
  <si>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</si>
  <si>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</si>
  <si>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-4-1</t>
  </si>
  <si>
    <t>مبلغ</t>
  </si>
  <si>
    <t>افزایش</t>
  </si>
  <si>
    <t>کاهش</t>
  </si>
  <si>
    <t>صورت وضعیت درآمدها</t>
  </si>
  <si>
    <t>-2</t>
  </si>
  <si>
    <t>شرح</t>
  </si>
  <si>
    <t>یادداشت</t>
  </si>
  <si>
    <t>درصد از کل درآمدها</t>
  </si>
  <si>
    <t>1-2</t>
  </si>
  <si>
    <t>2-2</t>
  </si>
  <si>
    <t>3-2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</si>
  <si>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</si>
  <si>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</si>
  <si>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</si>
  <si>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</si>
  <si>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</si>
  <si>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</si>
  <si>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</si>
  <si>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</si>
  <si>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سود صندوق</t>
  </si>
  <si>
    <t>-4-2</t>
  </si>
  <si>
    <t>نام سپرده بانکی</t>
  </si>
  <si>
    <t>سود سپرده بانکی و گواهی سپرده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</si>
  <si>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</si>
  <si>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</si>
  <si>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</si>
  <si>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</si>
  <si>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</si>
  <si>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</si>
  <si>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</si>
  <si>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</si>
  <si>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1405/02/19</t>
  </si>
  <si>
    <t>درآمد سود</t>
  </si>
  <si>
    <t>خالص درآمد</t>
  </si>
  <si>
    <t>سود سپرده بانکی</t>
  </si>
  <si>
    <t>خالص بهای فروش</t>
  </si>
  <si>
    <t>ارزش دفتری</t>
  </si>
  <si>
    <t>درآمد ناشی از تغییر قیمت اوراق بهادار</t>
  </si>
  <si>
    <t>صندوق سرمایه‌گذاری اختصاصی بازارگردان صنعت مس</t>
  </si>
  <si>
    <t>سرمایه‌گذاری‌ها</t>
  </si>
  <si>
    <t>سرمایه‌گذاری در سهام و حق تقدم سهام</t>
  </si>
  <si>
    <t>سرمایه‌گذاری مس سرچشمه</t>
  </si>
  <si>
    <t>درصد به کل دارایی‌ها</t>
  </si>
  <si>
    <t>ص س تداوم اطمینان تمدن-ثابت</t>
  </si>
  <si>
    <t>ص س اعتماد آفرین پارسیان-ثابت</t>
  </si>
  <si>
    <t>ص س پایا ثروت پویا-ثابت</t>
  </si>
  <si>
    <t>ص س آرامش-ثابت</t>
  </si>
  <si>
    <t>ص س سپر سرمایه بیدار-ثابت</t>
  </si>
  <si>
    <t>سرمایه‌گذاری در سپرده‌ بانکی</t>
  </si>
  <si>
    <t>سپرده‌های بانکی</t>
  </si>
  <si>
    <t>سپرده کوتاه مدت</t>
  </si>
  <si>
    <t>درآمد حاصل از سرمایه‌گذاری‌ها</t>
  </si>
  <si>
    <t>درآمد حاصل از سرمایه‌گذاری در سهام و حق تقدم سهام</t>
  </si>
  <si>
    <t>درآمد حاصل از سرمایه‌گذاری در واحدهای صندوق‌های سرمایه‌گذاری</t>
  </si>
  <si>
    <t>درصد از کل دارایی‌ها</t>
  </si>
  <si>
    <t>درآمد حاصل از سرمایه‌گذاری در سپرده بانکی</t>
  </si>
  <si>
    <t>صندوق س اعتماد آفرین پارسیان-ثابت</t>
  </si>
  <si>
    <t>صندوق س پایا ثروت پویا-ثابت</t>
  </si>
  <si>
    <t>صندوق س درآمد ثابت کیمیا</t>
  </si>
  <si>
    <t>صندوق س  تداوم اطمینان تمدن-ثابت</t>
  </si>
  <si>
    <t>صندوق س آرامش-ثابت</t>
  </si>
  <si>
    <t>درآمد حاصل از سرمایه‌گذاری در واحدهای صندوق</t>
  </si>
  <si>
    <t>سود ناشی از فروش</t>
  </si>
  <si>
    <t>سود حاصل از فروش اوراق بهادار</t>
  </si>
  <si>
    <t>سود (زیان) ناشی از تغییر قیمت</t>
  </si>
  <si>
    <t>صندوق س تداوم اطمینان تمدن-ثابت</t>
  </si>
  <si>
    <t>صندوق س سپر سرمایه بیدار-ثابت</t>
  </si>
  <si>
    <t>صندوق س درآمد ثابت کیمیا-ثابت</t>
  </si>
  <si>
    <t>سرمایه‌گذاری در واحدهای صندوق های سرمایه‌گذاری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</si>
</sst>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family val="2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0" fillId="0" borderId="0" xfId="0" applyFill="1" applyAlignment="1">
      <alignment horizontal="center" vertical="center"/>
    </xf>
    <xf numFmtId="37" fontId="0" fillId="0" borderId="0" xfId="0" applyNumberForma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164" fontId="7" fillId="0" borderId="0" xfId="1" applyNumberFormat="1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1333500</xdr:colOff>
      <xdr:row>0</xdr:row>
      <xdr:rowOff>257175</xdr:rowOff>
    </xdr:from>
    <xdr:to>
      <xdr:col>2</xdr:col>
      <xdr:colOff>352425</xdr:colOff>
      <xdr:row>14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63855F-BBE0-4B58-BF7F-CFCA48A0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29200" y="257175"/>
          <a:ext cx="2466975" cy="2438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rightToLeft="1" tabSelected="1" workbookViewId="0">
      <selection activeCell="B21" sqref="B21"/>
    </sheetView>
  </sheetViews>
  <sheetFormatPr defaultRowHeight="12.75" x14ac:dyDescent="0.2"/>
  <cols>
    <col min="1" max="3" width="25.85546875" customWidth="1"/>
  </cols>
  <sheetData>
    <row r="1" ht="29.1" customHeight="1" x14ac:dyDescent="0.2"/>
    <row r="2" ht="21.75" customHeight="1" x14ac:dyDescent="0.2"/>
    <row r="3" ht="21.75" customHeight="1" x14ac:dyDescent="0.2"/>
    <row r="17" spans="1:3" ht="25.5" x14ac:dyDescent="0.2">
      <c r="A17" s="47" t="s">
        <v>65</v>
      </c>
      <c r="B17" s="47"/>
      <c r="C17" s="47"/>
    </row>
    <row r="18" spans="1:3" ht="25.5" x14ac:dyDescent="0.2">
      <c r="A18" s="47" t="s">
        <v>0</v>
      </c>
      <c r="B18" s="47"/>
      <c r="C18" s="47"/>
    </row>
    <row r="19" spans="1:3" ht="25.5" x14ac:dyDescent="0.2">
      <c r="A19" s="47" t="s">
        <v>1</v>
      </c>
      <c r="B19" s="47"/>
      <c r="C19" s="47"/>
    </row>
  </sheetData>
  <mergeCells count="3">
    <mergeCell ref="A17:C17"/>
    <mergeCell ref="A18:C18"/>
    <mergeCell ref="A19:C19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K14" sqref="K14"/>
    </sheetView>
  </sheetViews>
  <sheetFormatPr defaultRowHeight="12.75" x14ac:dyDescent="0.2"/>
  <cols>
    <col min="1" max="1" width="26" customWidth="1"/>
    <col min="2" max="2" width="1.28515625" customWidth="1"/>
    <col min="3" max="3" width="14.28515625" customWidth="1"/>
    <col min="4" max="4" width="1.28515625" customWidth="1"/>
    <col min="5" max="5" width="13.855468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140625" customWidth="1"/>
    <col min="12" max="12" width="1.28515625" customWidth="1"/>
    <col min="13" max="13" width="15.5703125" customWidth="1"/>
    <col min="14" max="14" width="0.28515625" customWidth="1"/>
  </cols>
  <sheetData>
    <row r="1" spans="1:13" ht="27" customHeight="1" x14ac:dyDescent="0.2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7" customHeight="1" x14ac:dyDescent="0.2">
      <c r="A2" s="47" t="s">
        <v>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7" customHeight="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4.45" customHeight="1" x14ac:dyDescent="0.2"/>
    <row r="5" spans="1:13" ht="27" customHeight="1" x14ac:dyDescent="0.2">
      <c r="A5" s="48" t="s">
        <v>61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27" customHeight="1" x14ac:dyDescent="0.2">
      <c r="A6" s="49" t="s">
        <v>32</v>
      </c>
      <c r="C6" s="49" t="s">
        <v>39</v>
      </c>
      <c r="D6" s="49"/>
      <c r="E6" s="49"/>
      <c r="F6" s="49"/>
      <c r="G6" s="49"/>
      <c r="I6" s="49" t="s">
        <v>40</v>
      </c>
      <c r="J6" s="49"/>
      <c r="K6" s="49"/>
      <c r="L6" s="49"/>
      <c r="M6" s="49"/>
    </row>
    <row r="7" spans="1:13" ht="27" customHeight="1" x14ac:dyDescent="0.2">
      <c r="A7" s="49"/>
      <c r="C7" s="5" t="s">
        <v>59</v>
      </c>
      <c r="D7" s="3"/>
      <c r="E7" s="5" t="s">
        <v>56</v>
      </c>
      <c r="F7" s="3"/>
      <c r="G7" s="5" t="s">
        <v>60</v>
      </c>
      <c r="I7" s="5" t="s">
        <v>59</v>
      </c>
      <c r="J7" s="3"/>
      <c r="K7" s="5" t="s">
        <v>56</v>
      </c>
      <c r="L7" s="3"/>
      <c r="M7" s="5" t="s">
        <v>60</v>
      </c>
    </row>
    <row r="8" spans="1:13" ht="27" customHeight="1" x14ac:dyDescent="0.2">
      <c r="A8" s="34" t="s">
        <v>77</v>
      </c>
      <c r="C8" s="13">
        <v>1395165</v>
      </c>
      <c r="D8" s="10"/>
      <c r="E8" s="13">
        <v>0</v>
      </c>
      <c r="F8" s="10"/>
      <c r="G8" s="13">
        <v>1395165</v>
      </c>
      <c r="H8" s="10"/>
      <c r="I8" s="13">
        <v>2221987</v>
      </c>
      <c r="J8" s="10"/>
      <c r="K8" s="13">
        <v>0</v>
      </c>
      <c r="L8" s="10"/>
      <c r="M8" s="13">
        <v>2221987</v>
      </c>
    </row>
    <row r="9" spans="1:13" ht="27" customHeight="1" x14ac:dyDescent="0.2">
      <c r="A9" s="8" t="s">
        <v>17</v>
      </c>
      <c r="C9" s="19">
        <f>SUM(C8:C8)</f>
        <v>1395165</v>
      </c>
      <c r="D9" s="10"/>
      <c r="E9" s="19">
        <f>SUM(E8:E8)</f>
        <v>0</v>
      </c>
      <c r="F9" s="10"/>
      <c r="G9" s="19">
        <f>SUM(G8:G8)</f>
        <v>1395165</v>
      </c>
      <c r="H9" s="10"/>
      <c r="I9" s="19">
        <f>SUM(I8:I8)</f>
        <v>2221987</v>
      </c>
      <c r="J9" s="10"/>
      <c r="K9" s="19">
        <v>0</v>
      </c>
      <c r="L9" s="10"/>
      <c r="M9" s="19">
        <f>SUM(M8:M8)</f>
        <v>2221987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36"/>
  <sheetViews>
    <sheetView rightToLeft="1" workbookViewId="0">
      <selection activeCell="G22" sqref="G22"/>
    </sheetView>
  </sheetViews>
  <sheetFormatPr defaultRowHeight="12.75" x14ac:dyDescent="0.2"/>
  <cols>
    <col min="1" max="1" width="28.7109375" customWidth="1"/>
    <col min="2" max="2" width="1.28515625" customWidth="1"/>
    <col min="3" max="3" width="12.28515625" customWidth="1"/>
    <col min="4" max="4" width="1.28515625" customWidth="1"/>
    <col min="5" max="5" width="18.7109375" customWidth="1"/>
    <col min="6" max="6" width="1.28515625" customWidth="1"/>
    <col min="7" max="7" width="18.28515625" customWidth="1"/>
    <col min="8" max="8" width="1.28515625" customWidth="1"/>
    <col min="9" max="9" width="20.42578125" customWidth="1"/>
    <col min="10" max="10" width="1.28515625" customWidth="1"/>
    <col min="11" max="11" width="16.5703125" customWidth="1"/>
    <col min="12" max="12" width="1.28515625" customWidth="1"/>
    <col min="13" max="13" width="23.42578125" customWidth="1"/>
    <col min="14" max="14" width="1.28515625" customWidth="1"/>
    <col min="15" max="15" width="22.5703125" customWidth="1"/>
    <col min="16" max="16" width="1.28515625" customWidth="1"/>
    <col min="17" max="17" width="23.140625" customWidth="1"/>
  </cols>
  <sheetData>
    <row r="1" spans="1:17" ht="26.25" customHeight="1" x14ac:dyDescent="0.2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26.25" customHeight="1" x14ac:dyDescent="0.2">
      <c r="A2" s="47" t="s">
        <v>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26.25" customHeight="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14.45" customHeight="1" x14ac:dyDescent="0.2"/>
    <row r="5" spans="1:17" ht="26.25" customHeight="1" x14ac:dyDescent="0.2">
      <c r="A5" s="48" t="s">
        <v>90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ht="26.25" customHeight="1" x14ac:dyDescent="0.2">
      <c r="A6" s="49" t="s">
        <v>32</v>
      </c>
      <c r="B6" s="10"/>
      <c r="C6" s="49" t="s">
        <v>39</v>
      </c>
      <c r="D6" s="49"/>
      <c r="E6" s="49"/>
      <c r="F6" s="49"/>
      <c r="G6" s="49"/>
      <c r="H6" s="49"/>
      <c r="I6" s="49"/>
      <c r="J6" s="10"/>
      <c r="K6" s="49" t="s">
        <v>40</v>
      </c>
      <c r="L6" s="49"/>
      <c r="M6" s="49"/>
      <c r="N6" s="49"/>
      <c r="O6" s="49"/>
      <c r="P6" s="49"/>
      <c r="Q6" s="49"/>
    </row>
    <row r="7" spans="1:17" ht="36.75" customHeight="1" x14ac:dyDescent="0.2">
      <c r="A7" s="49"/>
      <c r="B7" s="10"/>
      <c r="C7" s="9" t="s">
        <v>10</v>
      </c>
      <c r="D7" s="12"/>
      <c r="E7" s="9" t="s">
        <v>62</v>
      </c>
      <c r="F7" s="12"/>
      <c r="G7" s="9" t="s">
        <v>63</v>
      </c>
      <c r="H7" s="12"/>
      <c r="I7" s="9" t="s">
        <v>89</v>
      </c>
      <c r="J7" s="10"/>
      <c r="K7" s="9" t="s">
        <v>10</v>
      </c>
      <c r="L7" s="12"/>
      <c r="M7" s="9" t="s">
        <v>62</v>
      </c>
      <c r="N7" s="12"/>
      <c r="O7" s="9" t="s">
        <v>63</v>
      </c>
      <c r="P7" s="12"/>
      <c r="Q7" s="9" t="s">
        <v>89</v>
      </c>
    </row>
    <row r="8" spans="1:17" ht="26.25" customHeight="1" x14ac:dyDescent="0.2">
      <c r="A8" s="29" t="s">
        <v>83</v>
      </c>
      <c r="B8" s="10"/>
      <c r="C8" s="22">
        <v>957596</v>
      </c>
      <c r="D8" s="31"/>
      <c r="E8" s="22">
        <v>119985175486</v>
      </c>
      <c r="F8" s="31"/>
      <c r="G8" s="22">
        <v>-114270761427</v>
      </c>
      <c r="H8" s="31"/>
      <c r="I8" s="22">
        <f>SUM(E8:G8)</f>
        <v>5714414059</v>
      </c>
      <c r="J8" s="31"/>
      <c r="K8" s="22">
        <v>9222596</v>
      </c>
      <c r="L8" s="31"/>
      <c r="M8" s="22">
        <v>1119615305954</v>
      </c>
      <c r="N8" s="31"/>
      <c r="O8" s="22">
        <v>-1098541446761</v>
      </c>
      <c r="P8" s="31"/>
      <c r="Q8" s="22">
        <f>SUM(M8:O8)</f>
        <v>21073859193</v>
      </c>
    </row>
    <row r="9" spans="1:17" ht="26.25" customHeight="1" x14ac:dyDescent="0.2">
      <c r="A9" s="27" t="s">
        <v>84</v>
      </c>
      <c r="B9" s="10"/>
      <c r="C9" s="23">
        <v>37638</v>
      </c>
      <c r="D9" s="31"/>
      <c r="E9" s="23">
        <v>940070757</v>
      </c>
      <c r="F9" s="31"/>
      <c r="G9" s="23">
        <v>-921642693</v>
      </c>
      <c r="H9" s="31"/>
      <c r="I9" s="23">
        <f>SUM(E9:G9)</f>
        <v>18428064</v>
      </c>
      <c r="J9" s="31"/>
      <c r="K9" s="23">
        <v>37638</v>
      </c>
      <c r="L9" s="31"/>
      <c r="M9" s="23">
        <v>940070757</v>
      </c>
      <c r="N9" s="31"/>
      <c r="O9" s="23">
        <v>-921642693</v>
      </c>
      <c r="P9" s="31"/>
      <c r="Q9" s="23">
        <f>SUM(M9:O9)</f>
        <v>18428064</v>
      </c>
    </row>
    <row r="10" spans="1:17" ht="26.25" customHeight="1" x14ac:dyDescent="0.2">
      <c r="A10" s="43" t="s">
        <v>94</v>
      </c>
      <c r="B10" s="10"/>
      <c r="C10" s="24">
        <v>0</v>
      </c>
      <c r="D10" s="31"/>
      <c r="E10" s="24">
        <v>0</v>
      </c>
      <c r="F10" s="31"/>
      <c r="G10" s="24">
        <v>0</v>
      </c>
      <c r="H10" s="31"/>
      <c r="I10" s="24">
        <f>SUM(E10:G10)</f>
        <v>0</v>
      </c>
      <c r="J10" s="31"/>
      <c r="K10" s="24">
        <v>160143296</v>
      </c>
      <c r="L10" s="31"/>
      <c r="M10" s="24">
        <v>3439807634845</v>
      </c>
      <c r="N10" s="31"/>
      <c r="O10" s="24">
        <v>-3392185112550</v>
      </c>
      <c r="P10" s="31"/>
      <c r="Q10" s="24">
        <f>SUM(M10:O10)</f>
        <v>47622522295</v>
      </c>
    </row>
    <row r="11" spans="1:17" ht="26.25" customHeight="1" thickBot="1" x14ac:dyDescent="0.25">
      <c r="A11" s="8" t="s">
        <v>17</v>
      </c>
      <c r="B11" s="10"/>
      <c r="C11" s="25">
        <f>SUM(C8:C10)</f>
        <v>995234</v>
      </c>
      <c r="D11" s="31"/>
      <c r="E11" s="25">
        <f>SUM(E8:E10)</f>
        <v>120925246243</v>
      </c>
      <c r="F11" s="31"/>
      <c r="G11" s="25">
        <f>SUM(G8:G10)</f>
        <v>-115192404120</v>
      </c>
      <c r="H11" s="31"/>
      <c r="I11" s="25">
        <f>SUM(I8:I10)</f>
        <v>5732842123</v>
      </c>
      <c r="J11" s="31"/>
      <c r="K11" s="25">
        <f>SUM(K8:K10)</f>
        <v>169403530</v>
      </c>
      <c r="L11" s="31"/>
      <c r="M11" s="25">
        <f>SUM(M8:M10)</f>
        <v>4560363011556</v>
      </c>
      <c r="N11" s="31"/>
      <c r="O11" s="25">
        <f>SUM(O8:O10)</f>
        <v>-4491648202004</v>
      </c>
      <c r="P11" s="31"/>
      <c r="Q11" s="25">
        <f>SUM(Q8:Q10)</f>
        <v>68714809552</v>
      </c>
    </row>
    <row r="13" spans="1:17" x14ac:dyDescent="0.2">
      <c r="I13" s="37"/>
      <c r="Q13" s="37"/>
    </row>
    <row r="15" spans="1:17" x14ac:dyDescent="0.2">
      <c r="I15" s="37"/>
    </row>
    <row r="16" spans="1:17" x14ac:dyDescent="0.2">
      <c r="K16" s="37"/>
    </row>
    <row r="17" spans="9:11" x14ac:dyDescent="0.2">
      <c r="K17" s="37"/>
    </row>
    <row r="18" spans="9:11" x14ac:dyDescent="0.2">
      <c r="I18" s="40"/>
      <c r="K18" s="37"/>
    </row>
    <row r="19" spans="9:11" x14ac:dyDescent="0.2">
      <c r="I19" s="40"/>
      <c r="K19" s="37"/>
    </row>
    <row r="20" spans="9:11" x14ac:dyDescent="0.2">
      <c r="I20" s="40"/>
      <c r="K20" s="37"/>
    </row>
    <row r="21" spans="9:11" x14ac:dyDescent="0.2">
      <c r="I21" s="46"/>
      <c r="K21" s="37"/>
    </row>
    <row r="22" spans="9:11" x14ac:dyDescent="0.2">
      <c r="I22" s="40"/>
      <c r="K22" s="37"/>
    </row>
    <row r="23" spans="9:11" x14ac:dyDescent="0.2">
      <c r="K23" s="37"/>
    </row>
    <row r="24" spans="9:11" x14ac:dyDescent="0.2">
      <c r="K24" s="37"/>
    </row>
    <row r="25" spans="9:11" x14ac:dyDescent="0.2">
      <c r="K25" s="37"/>
    </row>
    <row r="26" spans="9:11" x14ac:dyDescent="0.2">
      <c r="K26" s="37"/>
    </row>
    <row r="27" spans="9:11" x14ac:dyDescent="0.2">
      <c r="K27" s="37"/>
    </row>
    <row r="28" spans="9:11" x14ac:dyDescent="0.2">
      <c r="K28" s="37"/>
    </row>
    <row r="29" spans="9:11" x14ac:dyDescent="0.2">
      <c r="K29" s="37"/>
    </row>
    <row r="30" spans="9:11" x14ac:dyDescent="0.2">
      <c r="K30" s="37"/>
    </row>
    <row r="31" spans="9:11" x14ac:dyDescent="0.2">
      <c r="K31" s="37"/>
    </row>
    <row r="32" spans="9:11" x14ac:dyDescent="0.2">
      <c r="K32" s="37"/>
    </row>
    <row r="33" spans="11:11" x14ac:dyDescent="0.2">
      <c r="K33" s="37"/>
    </row>
    <row r="34" spans="11:11" x14ac:dyDescent="0.2">
      <c r="K34" s="37"/>
    </row>
    <row r="35" spans="11:11" x14ac:dyDescent="0.2">
      <c r="K35" s="37"/>
    </row>
    <row r="36" spans="11:11" x14ac:dyDescent="0.2">
      <c r="K36" s="3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20"/>
  <sheetViews>
    <sheetView rightToLeft="1" workbookViewId="0">
      <selection activeCell="I24" sqref="I24"/>
    </sheetView>
  </sheetViews>
  <sheetFormatPr defaultRowHeight="12.75" x14ac:dyDescent="0.2"/>
  <cols>
    <col min="1" max="1" width="34.5703125" customWidth="1"/>
    <col min="2" max="2" width="1.28515625" customWidth="1"/>
    <col min="3" max="3" width="17.28515625" customWidth="1"/>
    <col min="4" max="4" width="1.28515625" customWidth="1"/>
    <col min="5" max="5" width="24.140625" customWidth="1"/>
    <col min="6" max="6" width="1.28515625" customWidth="1"/>
    <col min="7" max="7" width="23.7109375" customWidth="1"/>
    <col min="8" max="8" width="1.28515625" customWidth="1"/>
    <col min="9" max="9" width="30" customWidth="1"/>
    <col min="10" max="10" width="1.28515625" customWidth="1"/>
    <col min="11" max="11" width="19.5703125" customWidth="1"/>
    <col min="12" max="12" width="1.28515625" customWidth="1"/>
    <col min="13" max="13" width="22" customWidth="1"/>
    <col min="14" max="14" width="1.28515625" customWidth="1"/>
    <col min="15" max="15" width="26.7109375" customWidth="1"/>
    <col min="16" max="16" width="1.28515625" customWidth="1"/>
    <col min="17" max="17" width="29.28515625" customWidth="1"/>
  </cols>
  <sheetData>
    <row r="1" spans="1:17" ht="27" customHeight="1" x14ac:dyDescent="0.2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27" customHeight="1" x14ac:dyDescent="0.2">
      <c r="A2" s="47" t="s">
        <v>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27" customHeight="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14.45" customHeight="1" x14ac:dyDescent="0.2"/>
    <row r="5" spans="1:17" s="57" customFormat="1" ht="27.75" customHeight="1" x14ac:dyDescent="0.2">
      <c r="A5" s="48" t="s">
        <v>64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s="57" customFormat="1" ht="27.75" customHeight="1" x14ac:dyDescent="0.2">
      <c r="A6" s="49" t="s">
        <v>32</v>
      </c>
      <c r="B6" s="10"/>
      <c r="C6" s="49" t="s">
        <v>39</v>
      </c>
      <c r="D6" s="49"/>
      <c r="E6" s="49"/>
      <c r="F6" s="49"/>
      <c r="G6" s="49"/>
      <c r="H6" s="49"/>
      <c r="I6" s="49"/>
      <c r="J6" s="10"/>
      <c r="K6" s="49" t="s">
        <v>40</v>
      </c>
      <c r="L6" s="49"/>
      <c r="M6" s="49"/>
      <c r="N6" s="49"/>
      <c r="O6" s="49"/>
      <c r="P6" s="49"/>
      <c r="Q6" s="49"/>
    </row>
    <row r="7" spans="1:17" s="57" customFormat="1" ht="27.75" customHeight="1" x14ac:dyDescent="0.2">
      <c r="A7" s="49"/>
      <c r="B7" s="10"/>
      <c r="C7" s="35" t="s">
        <v>10</v>
      </c>
      <c r="D7" s="12"/>
      <c r="E7" s="35" t="s">
        <v>12</v>
      </c>
      <c r="F7" s="12"/>
      <c r="G7" s="35" t="s">
        <v>63</v>
      </c>
      <c r="H7" s="12"/>
      <c r="I7" s="35" t="s">
        <v>91</v>
      </c>
      <c r="J7" s="10"/>
      <c r="K7" s="35" t="s">
        <v>10</v>
      </c>
      <c r="L7" s="12"/>
      <c r="M7" s="35" t="s">
        <v>12</v>
      </c>
      <c r="N7" s="12"/>
      <c r="O7" s="35" t="s">
        <v>63</v>
      </c>
      <c r="P7" s="12"/>
      <c r="Q7" s="35" t="s">
        <v>91</v>
      </c>
    </row>
    <row r="8" spans="1:17" s="57" customFormat="1" ht="27.75" customHeight="1" x14ac:dyDescent="0.2">
      <c r="A8" s="34" t="s">
        <v>15</v>
      </c>
      <c r="B8" s="10"/>
      <c r="C8" s="22">
        <v>1791531756</v>
      </c>
      <c r="D8" s="31"/>
      <c r="E8" s="22">
        <v>25474121830245</v>
      </c>
      <c r="F8" s="31"/>
      <c r="G8" s="22">
        <v>-24504078191972</v>
      </c>
      <c r="H8" s="31"/>
      <c r="I8" s="22">
        <f>SUM(E8:G8)</f>
        <v>970043638273</v>
      </c>
      <c r="J8" s="31"/>
      <c r="K8" s="22">
        <v>1791531756</v>
      </c>
      <c r="L8" s="31"/>
      <c r="M8" s="22">
        <v>25474121830245</v>
      </c>
      <c r="N8" s="31"/>
      <c r="O8" s="22">
        <v>-24504078191972</v>
      </c>
      <c r="P8" s="31"/>
      <c r="Q8" s="22">
        <f>SUM(M8:O8)</f>
        <v>970043638273</v>
      </c>
    </row>
    <row r="9" spans="1:17" s="57" customFormat="1" ht="27.75" customHeight="1" x14ac:dyDescent="0.2">
      <c r="A9" s="27" t="s">
        <v>16</v>
      </c>
      <c r="B9" s="10"/>
      <c r="C9" s="23">
        <v>3736727052</v>
      </c>
      <c r="D9" s="31"/>
      <c r="E9" s="23">
        <v>4387317388843</v>
      </c>
      <c r="F9" s="31"/>
      <c r="G9" s="23">
        <v>-5880872244619</v>
      </c>
      <c r="H9" s="31"/>
      <c r="I9" s="23">
        <f>SUM(E9:G9)</f>
        <v>-1493554855776</v>
      </c>
      <c r="J9" s="31"/>
      <c r="K9" s="23">
        <v>3736727052</v>
      </c>
      <c r="L9" s="31"/>
      <c r="M9" s="23">
        <v>4387317388842</v>
      </c>
      <c r="N9" s="31"/>
      <c r="O9" s="23">
        <v>-5880872244618</v>
      </c>
      <c r="P9" s="31"/>
      <c r="Q9" s="23">
        <f>SUM(M9:O9)</f>
        <v>-1493554855776</v>
      </c>
    </row>
    <row r="10" spans="1:17" s="57" customFormat="1" ht="27.75" customHeight="1" x14ac:dyDescent="0.2">
      <c r="A10" s="27" t="s">
        <v>68</v>
      </c>
      <c r="B10" s="10"/>
      <c r="C10" s="23">
        <v>228374848</v>
      </c>
      <c r="D10" s="31"/>
      <c r="E10" s="23">
        <v>853701000135</v>
      </c>
      <c r="F10" s="31"/>
      <c r="G10" s="23">
        <v>-829024458045</v>
      </c>
      <c r="H10" s="31"/>
      <c r="I10" s="23">
        <f>SUM(E10:G10)</f>
        <v>24676542090</v>
      </c>
      <c r="J10" s="31"/>
      <c r="K10" s="23">
        <v>228374848</v>
      </c>
      <c r="L10" s="31"/>
      <c r="M10" s="23">
        <v>853701000135</v>
      </c>
      <c r="N10" s="31"/>
      <c r="O10" s="23">
        <v>-829024458045</v>
      </c>
      <c r="P10" s="31"/>
      <c r="Q10" s="23">
        <f>SUM(M10:O10)</f>
        <v>24676542090</v>
      </c>
    </row>
    <row r="11" spans="1:17" s="57" customFormat="1" ht="27.75" customHeight="1" x14ac:dyDescent="0.2">
      <c r="A11" s="27" t="s">
        <v>92</v>
      </c>
      <c r="B11" s="10"/>
      <c r="C11" s="23">
        <v>99284012</v>
      </c>
      <c r="D11" s="31"/>
      <c r="E11" s="23">
        <v>2346903291934</v>
      </c>
      <c r="F11" s="31"/>
      <c r="G11" s="23">
        <v>-2284178934489</v>
      </c>
      <c r="H11" s="31"/>
      <c r="I11" s="23">
        <f>SUM(E11:G11)</f>
        <v>62724357445</v>
      </c>
      <c r="J11" s="31"/>
      <c r="K11" s="23">
        <v>99284012</v>
      </c>
      <c r="L11" s="31"/>
      <c r="M11" s="23">
        <v>2346903291933</v>
      </c>
      <c r="N11" s="31"/>
      <c r="O11" s="23">
        <v>-2235403880293</v>
      </c>
      <c r="P11" s="31"/>
      <c r="Q11" s="23">
        <f>SUM(M11:O11)</f>
        <v>111499411640</v>
      </c>
    </row>
    <row r="12" spans="1:17" s="57" customFormat="1" ht="27.75" customHeight="1" x14ac:dyDescent="0.2">
      <c r="A12" s="27" t="s">
        <v>83</v>
      </c>
      <c r="B12" s="10"/>
      <c r="C12" s="23">
        <v>22136260</v>
      </c>
      <c r="D12" s="31"/>
      <c r="E12" s="23">
        <v>2775660007168</v>
      </c>
      <c r="F12" s="31"/>
      <c r="G12" s="23">
        <v>-2705811304808</v>
      </c>
      <c r="H12" s="31"/>
      <c r="I12" s="23">
        <f>SUM(E12:G12)</f>
        <v>69848702360</v>
      </c>
      <c r="J12" s="31"/>
      <c r="K12" s="23">
        <v>22136260</v>
      </c>
      <c r="L12" s="31"/>
      <c r="M12" s="23">
        <v>2775660007168</v>
      </c>
      <c r="N12" s="31"/>
      <c r="O12" s="23">
        <v>-2644535553044</v>
      </c>
      <c r="P12" s="31"/>
      <c r="Q12" s="23">
        <f>SUM(M12:O12)</f>
        <v>131124454124</v>
      </c>
    </row>
    <row r="13" spans="1:17" s="57" customFormat="1" ht="27.75" customHeight="1" x14ac:dyDescent="0.2">
      <c r="A13" s="27" t="s">
        <v>93</v>
      </c>
      <c r="B13" s="10"/>
      <c r="C13" s="23">
        <v>11313328</v>
      </c>
      <c r="D13" s="31"/>
      <c r="E13" s="23">
        <v>474984560833</v>
      </c>
      <c r="F13" s="31"/>
      <c r="G13" s="23">
        <v>-461979031191</v>
      </c>
      <c r="H13" s="31"/>
      <c r="I13" s="23">
        <f>SUM(E13:G13)</f>
        <v>13005529642</v>
      </c>
      <c r="J13" s="31"/>
      <c r="K13" s="23">
        <v>11313328</v>
      </c>
      <c r="L13" s="31"/>
      <c r="M13" s="23">
        <v>474984560832</v>
      </c>
      <c r="N13" s="31"/>
      <c r="O13" s="23">
        <v>-450138344638</v>
      </c>
      <c r="P13" s="31"/>
      <c r="Q13" s="23">
        <f>SUM(M13:O13)</f>
        <v>24846216194</v>
      </c>
    </row>
    <row r="14" spans="1:17" s="57" customFormat="1" ht="27.75" customHeight="1" x14ac:dyDescent="0.2">
      <c r="A14" s="27" t="s">
        <v>87</v>
      </c>
      <c r="B14" s="10"/>
      <c r="C14" s="23">
        <v>93250000</v>
      </c>
      <c r="D14" s="31"/>
      <c r="E14" s="23">
        <v>1682541833828</v>
      </c>
      <c r="F14" s="31"/>
      <c r="G14" s="23">
        <v>-1638450848376</v>
      </c>
      <c r="H14" s="31"/>
      <c r="I14" s="23">
        <f>SUM(E14:G14)</f>
        <v>44090985452</v>
      </c>
      <c r="J14" s="31"/>
      <c r="K14" s="23">
        <v>93250000</v>
      </c>
      <c r="L14" s="31"/>
      <c r="M14" s="23">
        <v>1682541833828</v>
      </c>
      <c r="N14" s="31"/>
      <c r="O14" s="23">
        <v>-1596503822048</v>
      </c>
      <c r="P14" s="31"/>
      <c r="Q14" s="23">
        <f>SUM(M14:O14)</f>
        <v>86038011780</v>
      </c>
    </row>
    <row r="15" spans="1:17" s="57" customFormat="1" ht="27.75" customHeight="1" x14ac:dyDescent="0.2">
      <c r="A15" s="43" t="s">
        <v>84</v>
      </c>
      <c r="B15" s="10"/>
      <c r="C15" s="24">
        <v>77644867</v>
      </c>
      <c r="D15" s="31"/>
      <c r="E15" s="24">
        <v>1966252092789</v>
      </c>
      <c r="F15" s="31"/>
      <c r="G15" s="24">
        <v>-1912702418846</v>
      </c>
      <c r="H15" s="31"/>
      <c r="I15" s="24">
        <f>SUM(E15:G15)</f>
        <v>53549673943</v>
      </c>
      <c r="J15" s="31"/>
      <c r="K15" s="24">
        <v>77644867</v>
      </c>
      <c r="L15" s="31"/>
      <c r="M15" s="24">
        <v>1966252092788</v>
      </c>
      <c r="N15" s="31"/>
      <c r="O15" s="24">
        <v>-1899229921256</v>
      </c>
      <c r="P15" s="31"/>
      <c r="Q15" s="23">
        <f>SUM(M15:O15)</f>
        <v>67022171532</v>
      </c>
    </row>
    <row r="16" spans="1:17" s="57" customFormat="1" ht="27.75" customHeight="1" thickBot="1" x14ac:dyDescent="0.25">
      <c r="A16" s="33" t="s">
        <v>17</v>
      </c>
      <c r="B16" s="10"/>
      <c r="C16" s="25">
        <f>SUM(C8:C15)</f>
        <v>6060262123</v>
      </c>
      <c r="D16" s="31"/>
      <c r="E16" s="25">
        <f>SUM(E8:E15)</f>
        <v>39961482005775</v>
      </c>
      <c r="F16" s="31"/>
      <c r="G16" s="25">
        <f>SUM(G8:G15)</f>
        <v>-40217097432346</v>
      </c>
      <c r="H16" s="31"/>
      <c r="I16" s="25">
        <f>SUM(I8:I15)</f>
        <v>-255615426571</v>
      </c>
      <c r="J16" s="31"/>
      <c r="K16" s="25">
        <f>SUM(K8:K15)</f>
        <v>6060262123</v>
      </c>
      <c r="L16" s="31"/>
      <c r="M16" s="25">
        <f>SUM(M8:M15)</f>
        <v>39961482005771</v>
      </c>
      <c r="N16" s="31"/>
      <c r="O16" s="25">
        <f>SUM(O8:O15)</f>
        <v>-40039786415914</v>
      </c>
      <c r="P16" s="31"/>
      <c r="Q16" s="25">
        <f>SUM(Q8:Q15)</f>
        <v>-78304410143</v>
      </c>
    </row>
    <row r="18" spans="9:17" x14ac:dyDescent="0.2">
      <c r="I18" s="37"/>
      <c r="Q18" s="37"/>
    </row>
    <row r="20" spans="9:17" x14ac:dyDescent="0.2">
      <c r="I20" s="6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3"/>
  <sheetViews>
    <sheetView rightToLeft="1" workbookViewId="0">
      <selection activeCell="K29" sqref="K29"/>
    </sheetView>
  </sheetViews>
  <sheetFormatPr defaultRowHeight="12.75" x14ac:dyDescent="0.2"/>
  <cols>
    <col min="1" max="1" width="3.5703125" style="10" bestFit="1" customWidth="1"/>
    <col min="2" max="2" width="2.5703125" style="10" customWidth="1"/>
    <col min="3" max="3" width="18" style="10" customWidth="1"/>
    <col min="4" max="4" width="1.28515625" style="10" customWidth="1"/>
    <col min="5" max="5" width="17.85546875" style="10" customWidth="1"/>
    <col min="6" max="6" width="1.28515625" style="10" customWidth="1"/>
    <col min="7" max="7" width="22.7109375" style="10" customWidth="1"/>
    <col min="8" max="8" width="1.28515625" style="10" customWidth="1"/>
    <col min="9" max="9" width="22.5703125" style="10" customWidth="1"/>
    <col min="10" max="10" width="1.28515625" style="10" customWidth="1"/>
    <col min="11" max="11" width="13.42578125" style="10" customWidth="1"/>
    <col min="12" max="12" width="1.28515625" style="10" customWidth="1"/>
    <col min="13" max="13" width="20.28515625" style="10" customWidth="1"/>
    <col min="14" max="14" width="1.28515625" style="10" customWidth="1"/>
    <col min="15" max="15" width="9.85546875" style="10" customWidth="1"/>
    <col min="16" max="16" width="1.28515625" style="10" customWidth="1"/>
    <col min="17" max="17" width="14.42578125" style="10" customWidth="1"/>
    <col min="18" max="18" width="1.28515625" style="10" customWidth="1"/>
    <col min="19" max="19" width="16.7109375" style="10" customWidth="1"/>
    <col min="20" max="20" width="1.28515625" style="10" customWidth="1"/>
    <col min="21" max="21" width="19.42578125" style="10" customWidth="1"/>
    <col min="22" max="22" width="1.28515625" style="10" customWidth="1"/>
    <col min="23" max="23" width="19" style="10" bestFit="1" customWidth="1"/>
    <col min="24" max="24" width="1.28515625" style="10" customWidth="1"/>
    <col min="25" max="25" width="19" style="10" bestFit="1" customWidth="1"/>
    <col min="26" max="26" width="1.28515625" style="10" customWidth="1"/>
    <col min="27" max="27" width="18.28515625" style="10" bestFit="1" customWidth="1"/>
    <col min="28" max="28" width="0.28515625" style="10" customWidth="1"/>
    <col min="29" max="16384" width="9.140625" style="10"/>
  </cols>
  <sheetData>
    <row r="1" spans="1:27" ht="29.1" customHeight="1" x14ac:dyDescent="0.2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27" ht="21.75" customHeight="1" x14ac:dyDescent="0.2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ht="21.75" customHeight="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ht="25.5" customHeight="1" x14ac:dyDescent="0.2">
      <c r="A4" s="1" t="s">
        <v>2</v>
      </c>
      <c r="B4" s="48" t="s">
        <v>66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</row>
    <row r="5" spans="1:27" ht="25.5" customHeight="1" x14ac:dyDescent="0.2">
      <c r="A5" s="48" t="s">
        <v>3</v>
      </c>
      <c r="B5" s="48"/>
      <c r="C5" s="48" t="s">
        <v>67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 ht="25.5" customHeight="1" x14ac:dyDescent="0.2">
      <c r="E6" s="49" t="s">
        <v>4</v>
      </c>
      <c r="F6" s="49"/>
      <c r="G6" s="49"/>
      <c r="H6" s="49"/>
      <c r="I6" s="49"/>
      <c r="K6" s="49" t="s">
        <v>5</v>
      </c>
      <c r="L6" s="49"/>
      <c r="M6" s="49"/>
      <c r="N6" s="49"/>
      <c r="O6" s="49"/>
      <c r="P6" s="49"/>
      <c r="Q6" s="49"/>
      <c r="S6" s="49" t="s">
        <v>6</v>
      </c>
      <c r="T6" s="49"/>
      <c r="U6" s="49"/>
      <c r="V6" s="49"/>
      <c r="W6" s="49"/>
      <c r="X6" s="49"/>
      <c r="Y6" s="49"/>
      <c r="Z6" s="49"/>
      <c r="AA6" s="49"/>
    </row>
    <row r="7" spans="1:27" ht="25.5" customHeight="1" x14ac:dyDescent="0.2">
      <c r="E7" s="12"/>
      <c r="F7" s="12"/>
      <c r="G7" s="12"/>
      <c r="H7" s="12"/>
      <c r="I7" s="12"/>
      <c r="K7" s="50" t="s">
        <v>7</v>
      </c>
      <c r="L7" s="50"/>
      <c r="M7" s="50"/>
      <c r="N7" s="12"/>
      <c r="O7" s="50" t="s">
        <v>8</v>
      </c>
      <c r="P7" s="50"/>
      <c r="Q7" s="50"/>
      <c r="S7" s="12"/>
      <c r="T7" s="12"/>
      <c r="U7" s="12"/>
      <c r="V7" s="12"/>
      <c r="W7" s="12"/>
      <c r="X7" s="12"/>
      <c r="Y7" s="12"/>
      <c r="Z7" s="12"/>
      <c r="AA7" s="12"/>
    </row>
    <row r="8" spans="1:27" ht="25.5" customHeight="1" x14ac:dyDescent="0.2">
      <c r="A8" s="49" t="s">
        <v>9</v>
      </c>
      <c r="B8" s="49"/>
      <c r="C8" s="49"/>
      <c r="E8" s="2" t="s">
        <v>10</v>
      </c>
      <c r="G8" s="2" t="s">
        <v>11</v>
      </c>
      <c r="I8" s="2" t="s">
        <v>12</v>
      </c>
      <c r="K8" s="4" t="s">
        <v>10</v>
      </c>
      <c r="L8" s="12"/>
      <c r="M8" s="4" t="s">
        <v>11</v>
      </c>
      <c r="O8" s="4" t="s">
        <v>10</v>
      </c>
      <c r="P8" s="12"/>
      <c r="Q8" s="4" t="s">
        <v>13</v>
      </c>
      <c r="S8" s="2" t="s">
        <v>10</v>
      </c>
      <c r="U8" s="2" t="s">
        <v>14</v>
      </c>
      <c r="W8" s="2" t="s">
        <v>11</v>
      </c>
      <c r="Y8" s="2" t="s">
        <v>12</v>
      </c>
      <c r="AA8" s="2" t="s">
        <v>69</v>
      </c>
    </row>
    <row r="9" spans="1:27" ht="25.5" customHeight="1" x14ac:dyDescent="0.2">
      <c r="A9" s="56" t="s">
        <v>15</v>
      </c>
      <c r="B9" s="56"/>
      <c r="C9" s="56"/>
      <c r="E9" s="13">
        <v>1782931756</v>
      </c>
      <c r="G9" s="13">
        <v>12642748444756</v>
      </c>
      <c r="I9" s="13">
        <v>24389785404477.898</v>
      </c>
      <c r="K9" s="13">
        <v>8600000</v>
      </c>
      <c r="M9" s="13">
        <v>114292787495</v>
      </c>
      <c r="O9" s="13">
        <v>0</v>
      </c>
      <c r="Q9" s="13">
        <v>0</v>
      </c>
      <c r="S9" s="13">
        <v>1791531756</v>
      </c>
      <c r="U9" s="13">
        <v>14230</v>
      </c>
      <c r="W9" s="13">
        <v>12757041232251</v>
      </c>
      <c r="Y9" s="13">
        <v>25474121830245.199</v>
      </c>
      <c r="AA9" s="14">
        <v>61.56</v>
      </c>
    </row>
    <row r="10" spans="1:27" ht="25.5" customHeight="1" x14ac:dyDescent="0.2">
      <c r="A10" s="61" t="s">
        <v>16</v>
      </c>
      <c r="B10" s="61"/>
      <c r="C10" s="61"/>
      <c r="E10" s="15">
        <v>3736727052</v>
      </c>
      <c r="G10" s="15">
        <v>7303287347010</v>
      </c>
      <c r="I10" s="15">
        <v>5880872244618.7598</v>
      </c>
      <c r="K10" s="15">
        <v>0</v>
      </c>
      <c r="M10" s="15">
        <v>0</v>
      </c>
      <c r="O10" s="15">
        <v>0</v>
      </c>
      <c r="Q10" s="15">
        <v>0</v>
      </c>
      <c r="S10" s="15">
        <v>3736727052</v>
      </c>
      <c r="U10" s="15">
        <v>1175</v>
      </c>
      <c r="W10" s="15">
        <v>7303287347010</v>
      </c>
      <c r="Y10" s="15">
        <v>4387317388842.5601</v>
      </c>
      <c r="AA10" s="16">
        <v>10.6</v>
      </c>
    </row>
    <row r="11" spans="1:27" ht="25.5" customHeight="1" x14ac:dyDescent="0.2">
      <c r="A11" s="62" t="s">
        <v>68</v>
      </c>
      <c r="B11" s="62"/>
      <c r="C11" s="62"/>
      <c r="E11" s="15">
        <v>228074848</v>
      </c>
      <c r="G11" s="17">
        <v>1122831015760</v>
      </c>
      <c r="I11" s="17">
        <v>827966189882.68396</v>
      </c>
      <c r="K11" s="17">
        <v>300000</v>
      </c>
      <c r="M11" s="17">
        <v>1058268163</v>
      </c>
      <c r="O11" s="17">
        <v>0</v>
      </c>
      <c r="Q11" s="17">
        <v>0</v>
      </c>
      <c r="S11" s="17">
        <v>228374848</v>
      </c>
      <c r="U11" s="21">
        <v>3741</v>
      </c>
      <c r="W11" s="17">
        <v>1123889283923</v>
      </c>
      <c r="Y11" s="17">
        <v>853701000135.16003</v>
      </c>
      <c r="AA11" s="18">
        <v>2.06</v>
      </c>
    </row>
    <row r="12" spans="1:27" ht="25.5" customHeight="1" thickBot="1" x14ac:dyDescent="0.25">
      <c r="A12" s="51" t="s">
        <v>17</v>
      </c>
      <c r="B12" s="51"/>
      <c r="C12" s="51"/>
      <c r="E12" s="19">
        <f>SUM(E9:E11)</f>
        <v>5747733656</v>
      </c>
      <c r="G12" s="19">
        <f>SUM(G9:G11)</f>
        <v>21068866807526</v>
      </c>
      <c r="I12" s="19">
        <f>SUM(I9:I11)</f>
        <v>31098623838979.34</v>
      </c>
      <c r="K12" s="19">
        <f>SUM(K9:K11)</f>
        <v>8900000</v>
      </c>
      <c r="M12" s="19">
        <f>SUM(M9:M11)</f>
        <v>115351055658</v>
      </c>
      <c r="O12" s="19">
        <v>0</v>
      </c>
      <c r="Q12" s="19">
        <v>0</v>
      </c>
      <c r="S12" s="19">
        <f>SUM(S9:S11)</f>
        <v>5756633656</v>
      </c>
      <c r="U12"/>
      <c r="W12" s="19">
        <f>SUM(W9:W11)</f>
        <v>21184217863184</v>
      </c>
      <c r="Y12" s="19">
        <f>SUM(Y9:Y11)</f>
        <v>30715140219222.918</v>
      </c>
      <c r="AA12" s="20">
        <f>SUM(AA9:AA11)</f>
        <v>74.22</v>
      </c>
    </row>
    <row r="13" spans="1:27" ht="13.5" thickTop="1" x14ac:dyDescent="0.2"/>
  </sheetData>
  <mergeCells count="16">
    <mergeCell ref="A11:C11"/>
    <mergeCell ref="A12:C12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"/>
  <sheetViews>
    <sheetView rightToLeft="1" workbookViewId="0">
      <selection activeCell="R12" sqref="R12"/>
    </sheetView>
  </sheetViews>
  <sheetFormatPr defaultRowHeight="12.75" x14ac:dyDescent="0.2"/>
  <cols>
    <col min="1" max="1" width="6.140625" style="10" bestFit="1" customWidth="1"/>
    <col min="2" max="2" width="24.28515625" style="10" customWidth="1"/>
    <col min="3" max="3" width="1.28515625" style="10" customWidth="1"/>
    <col min="4" max="4" width="14.5703125" style="10" customWidth="1"/>
    <col min="5" max="5" width="1.28515625" style="10" customWidth="1"/>
    <col min="6" max="6" width="20.85546875" style="10" customWidth="1"/>
    <col min="7" max="7" width="1.28515625" style="10" customWidth="1"/>
    <col min="8" max="8" width="21.5703125" style="10" customWidth="1"/>
    <col min="9" max="9" width="1.28515625" style="10" customWidth="1"/>
    <col min="10" max="10" width="8" style="10" customWidth="1"/>
    <col min="11" max="11" width="1.28515625" style="10" customWidth="1"/>
    <col min="12" max="12" width="15.85546875" style="10" customWidth="1"/>
    <col min="13" max="13" width="1.28515625" style="10" customWidth="1"/>
    <col min="14" max="14" width="12.5703125" style="10" customWidth="1"/>
    <col min="15" max="15" width="1.28515625" style="10" customWidth="1"/>
    <col min="16" max="16" width="18" style="10" customWidth="1"/>
    <col min="17" max="17" width="1.28515625" style="10" customWidth="1"/>
    <col min="18" max="18" width="15.5703125" style="10" customWidth="1"/>
    <col min="19" max="19" width="1.28515625" style="10" customWidth="1"/>
    <col min="20" max="20" width="22.28515625" style="10" bestFit="1" customWidth="1"/>
    <col min="21" max="21" width="1.28515625" style="10" customWidth="1"/>
    <col min="22" max="22" width="20.28515625" style="10" customWidth="1"/>
    <col min="23" max="23" width="1.28515625" style="10" customWidth="1"/>
    <col min="24" max="24" width="20" style="10" customWidth="1"/>
    <col min="25" max="25" width="1.28515625" style="10" customWidth="1"/>
    <col min="26" max="26" width="18.28515625" style="10" bestFit="1" customWidth="1"/>
    <col min="27" max="27" width="0.28515625" style="10" customWidth="1"/>
    <col min="28" max="16384" width="9.140625" style="10"/>
  </cols>
  <sheetData>
    <row r="1" spans="1:26" ht="29.1" customHeight="1" x14ac:dyDescent="0.2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ht="21.75" customHeight="1" x14ac:dyDescent="0.2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ht="21.75" customHeight="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ht="14.45" customHeight="1" x14ac:dyDescent="0.2"/>
    <row r="5" spans="1:26" ht="27" customHeight="1" x14ac:dyDescent="0.2">
      <c r="A5" s="11" t="s">
        <v>19</v>
      </c>
      <c r="B5" s="48" t="s">
        <v>95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27" customHeight="1" x14ac:dyDescent="0.2">
      <c r="D6" s="49" t="s">
        <v>4</v>
      </c>
      <c r="E6" s="49"/>
      <c r="F6" s="49"/>
      <c r="G6" s="49"/>
      <c r="H6" s="49"/>
      <c r="J6" s="49" t="s">
        <v>5</v>
      </c>
      <c r="K6" s="49"/>
      <c r="L6" s="49"/>
      <c r="M6" s="49"/>
      <c r="N6" s="49"/>
      <c r="O6" s="49"/>
      <c r="P6" s="49"/>
      <c r="R6" s="49" t="s">
        <v>6</v>
      </c>
      <c r="S6" s="49"/>
      <c r="T6" s="49"/>
      <c r="U6" s="49"/>
      <c r="V6" s="49"/>
      <c r="W6" s="49"/>
      <c r="X6" s="49"/>
      <c r="Y6" s="49"/>
      <c r="Z6" s="49"/>
    </row>
    <row r="7" spans="1:26" ht="27" customHeight="1" x14ac:dyDescent="0.2">
      <c r="D7" s="12"/>
      <c r="E7" s="12"/>
      <c r="F7" s="12"/>
      <c r="G7" s="12"/>
      <c r="H7" s="12"/>
      <c r="J7" s="50" t="s">
        <v>20</v>
      </c>
      <c r="K7" s="50"/>
      <c r="L7" s="50"/>
      <c r="M7" s="12"/>
      <c r="N7" s="50" t="s">
        <v>21</v>
      </c>
      <c r="O7" s="50"/>
      <c r="P7" s="50"/>
      <c r="R7" s="12"/>
      <c r="S7" s="12"/>
      <c r="T7" s="12"/>
      <c r="U7" s="12"/>
      <c r="V7" s="12"/>
      <c r="W7" s="12"/>
      <c r="X7" s="12"/>
      <c r="Y7" s="12"/>
      <c r="Z7" s="12"/>
    </row>
    <row r="8" spans="1:26" ht="27" customHeight="1" x14ac:dyDescent="0.2">
      <c r="A8" s="49" t="s">
        <v>22</v>
      </c>
      <c r="B8" s="49"/>
      <c r="D8" s="2" t="s">
        <v>23</v>
      </c>
      <c r="F8" s="2" t="s">
        <v>11</v>
      </c>
      <c r="H8" s="2" t="s">
        <v>12</v>
      </c>
      <c r="J8" s="4" t="s">
        <v>10</v>
      </c>
      <c r="K8" s="12"/>
      <c r="L8" s="4" t="s">
        <v>11</v>
      </c>
      <c r="N8" s="4" t="s">
        <v>10</v>
      </c>
      <c r="O8" s="12"/>
      <c r="P8" s="4" t="s">
        <v>13</v>
      </c>
      <c r="R8" s="2" t="s">
        <v>10</v>
      </c>
      <c r="T8" s="2" t="s">
        <v>24</v>
      </c>
      <c r="V8" s="2" t="s">
        <v>11</v>
      </c>
      <c r="X8" s="2" t="s">
        <v>12</v>
      </c>
      <c r="Z8" s="2" t="s">
        <v>69</v>
      </c>
    </row>
    <row r="9" spans="1:26" ht="27" customHeight="1" x14ac:dyDescent="0.2">
      <c r="A9" s="56" t="s">
        <v>70</v>
      </c>
      <c r="B9" s="56"/>
      <c r="D9" s="13">
        <v>99284012</v>
      </c>
      <c r="F9" s="13">
        <v>2219502645058</v>
      </c>
      <c r="H9" s="13">
        <v>2284178934488.5298</v>
      </c>
      <c r="J9" s="13">
        <v>0</v>
      </c>
      <c r="L9" s="13">
        <v>0</v>
      </c>
      <c r="N9" s="22">
        <v>0</v>
      </c>
      <c r="P9" s="13">
        <v>0</v>
      </c>
      <c r="R9" s="13">
        <v>99284012</v>
      </c>
      <c r="T9" s="13">
        <v>23647</v>
      </c>
      <c r="V9" s="13">
        <v>2219502645058</v>
      </c>
      <c r="X9" s="13">
        <v>2346903291933.54</v>
      </c>
      <c r="Z9" s="14">
        <v>5.66</v>
      </c>
    </row>
    <row r="10" spans="1:26" ht="27" customHeight="1" x14ac:dyDescent="0.2">
      <c r="A10" s="61" t="s">
        <v>71</v>
      </c>
      <c r="B10" s="61"/>
      <c r="D10" s="15">
        <v>23093856</v>
      </c>
      <c r="F10" s="15">
        <v>2749578067316</v>
      </c>
      <c r="H10" s="15">
        <v>2820082066235.5601</v>
      </c>
      <c r="J10" s="15">
        <v>0</v>
      </c>
      <c r="L10" s="15">
        <v>0</v>
      </c>
      <c r="N10" s="23">
        <v>-957596</v>
      </c>
      <c r="P10" s="15">
        <v>119985175486</v>
      </c>
      <c r="R10" s="15">
        <v>22136260</v>
      </c>
      <c r="T10" s="15">
        <v>125436</v>
      </c>
      <c r="V10" s="15">
        <v>2635718442964</v>
      </c>
      <c r="X10" s="15">
        <v>2775660007168.4199</v>
      </c>
      <c r="Z10" s="16">
        <v>6.7</v>
      </c>
    </row>
    <row r="11" spans="1:26" ht="27" customHeight="1" x14ac:dyDescent="0.2">
      <c r="A11" s="61" t="s">
        <v>72</v>
      </c>
      <c r="B11" s="61"/>
      <c r="D11" s="15">
        <v>77682505</v>
      </c>
      <c r="F11" s="15">
        <v>1900151563948</v>
      </c>
      <c r="H11" s="15">
        <v>1913624061538.3</v>
      </c>
      <c r="J11" s="15">
        <v>0</v>
      </c>
      <c r="L11" s="15">
        <v>0</v>
      </c>
      <c r="N11" s="23">
        <v>-37638</v>
      </c>
      <c r="P11" s="15">
        <v>940070757</v>
      </c>
      <c r="R11" s="15">
        <v>77644867</v>
      </c>
      <c r="T11" s="15">
        <v>25333</v>
      </c>
      <c r="V11" s="15">
        <v>1899229921255</v>
      </c>
      <c r="X11" s="15">
        <v>1966252092788.96</v>
      </c>
      <c r="Z11" s="16">
        <v>4.74</v>
      </c>
    </row>
    <row r="12" spans="1:26" ht="27" customHeight="1" x14ac:dyDescent="0.2">
      <c r="A12" s="61" t="s">
        <v>73</v>
      </c>
      <c r="B12" s="61"/>
      <c r="D12" s="15">
        <v>93250000</v>
      </c>
      <c r="F12" s="15">
        <v>1499735872790</v>
      </c>
      <c r="H12" s="15">
        <v>1638450848376.5601</v>
      </c>
      <c r="J12" s="15">
        <v>0</v>
      </c>
      <c r="L12" s="15">
        <v>0</v>
      </c>
      <c r="N12" s="23">
        <v>0</v>
      </c>
      <c r="P12" s="15">
        <v>0</v>
      </c>
      <c r="R12" s="15">
        <v>93250000</v>
      </c>
      <c r="T12" s="15">
        <v>18050</v>
      </c>
      <c r="V12" s="15">
        <v>1499735872790</v>
      </c>
      <c r="X12" s="15">
        <v>1682541833828.1299</v>
      </c>
      <c r="Z12" s="16">
        <v>4.0599999999999996</v>
      </c>
    </row>
    <row r="13" spans="1:26" ht="27" customHeight="1" x14ac:dyDescent="0.2">
      <c r="A13" s="62" t="s">
        <v>74</v>
      </c>
      <c r="B13" s="62"/>
      <c r="D13" s="17">
        <v>11313328</v>
      </c>
      <c r="F13" s="17">
        <v>412829529092</v>
      </c>
      <c r="H13" s="17">
        <v>461979031190.755</v>
      </c>
      <c r="J13" s="17">
        <v>0</v>
      </c>
      <c r="L13" s="17">
        <v>0</v>
      </c>
      <c r="N13" s="24">
        <v>0</v>
      </c>
      <c r="P13" s="17">
        <v>0</v>
      </c>
      <c r="R13" s="17">
        <v>11313328</v>
      </c>
      <c r="T13" s="21">
        <v>42000</v>
      </c>
      <c r="V13" s="17">
        <v>412829529092</v>
      </c>
      <c r="X13" s="17">
        <v>474984560832.59998</v>
      </c>
      <c r="Z13" s="18">
        <v>1.1499999999999999</v>
      </c>
    </row>
    <row r="14" spans="1:26" ht="27" customHeight="1" thickBot="1" x14ac:dyDescent="0.25">
      <c r="A14" s="51" t="s">
        <v>17</v>
      </c>
      <c r="B14" s="51"/>
      <c r="D14" s="19">
        <f>SUM(D9:D13)</f>
        <v>304623701</v>
      </c>
      <c r="F14" s="19">
        <f>SUM(F9:F13)</f>
        <v>8781797678204</v>
      </c>
      <c r="H14" s="19">
        <f>SUM(H9:H13)</f>
        <v>9118314941829.7051</v>
      </c>
      <c r="J14" s="19">
        <v>0</v>
      </c>
      <c r="L14" s="19">
        <v>0</v>
      </c>
      <c r="N14" s="25">
        <f>SUM(N9:N13)</f>
        <v>-995234</v>
      </c>
      <c r="P14" s="19">
        <f>SUM(P9:P13)</f>
        <v>120925246243</v>
      </c>
      <c r="R14" s="19">
        <f>SUM(R9:R13)</f>
        <v>303628467</v>
      </c>
      <c r="T14" s="21"/>
      <c r="V14" s="19">
        <f>SUM(V9:V13)</f>
        <v>8667016411159</v>
      </c>
      <c r="X14" s="19">
        <f>SUM(X9:X13)</f>
        <v>9246341786551.6504</v>
      </c>
      <c r="Z14" s="20">
        <f>SUM(Z9:Z13)</f>
        <v>22.31</v>
      </c>
    </row>
    <row r="15" spans="1:26" ht="13.5" thickTop="1" x14ac:dyDescent="0.2"/>
  </sheetData>
  <mergeCells count="16">
    <mergeCell ref="A13:B13"/>
    <mergeCell ref="A14:B14"/>
    <mergeCell ref="A10:B10"/>
    <mergeCell ref="A11:B11"/>
    <mergeCell ref="A12:B12"/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9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27.28515625" customWidth="1"/>
    <col min="3" max="3" width="1.28515625" customWidth="1"/>
    <col min="4" max="4" width="18.42578125" customWidth="1"/>
    <col min="5" max="5" width="1.28515625" customWidth="1"/>
    <col min="6" max="6" width="16.28515625" customWidth="1"/>
    <col min="7" max="7" width="1.28515625" customWidth="1"/>
    <col min="8" max="8" width="16.28515625" customWidth="1"/>
    <col min="9" max="9" width="1.28515625" customWidth="1"/>
    <col min="10" max="10" width="16" customWidth="1"/>
    <col min="11" max="11" width="1.28515625" customWidth="1"/>
    <col min="12" max="12" width="19.42578125" customWidth="1"/>
    <col min="13" max="13" width="0.28515625" customWidth="1"/>
  </cols>
  <sheetData>
    <row r="1" spans="1:12" ht="27.75" customHeight="1" x14ac:dyDescent="0.2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7.75" customHeight="1" x14ac:dyDescent="0.2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27.75" customHeight="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4.45" customHeight="1" x14ac:dyDescent="0.2"/>
    <row r="5" spans="1:12" s="10" customFormat="1" ht="29.25" customHeight="1" x14ac:dyDescent="0.2">
      <c r="A5" s="11" t="s">
        <v>26</v>
      </c>
      <c r="B5" s="48" t="s">
        <v>75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s="10" customFormat="1" ht="29.25" customHeight="1" x14ac:dyDescent="0.2">
      <c r="D6" s="2" t="s">
        <v>4</v>
      </c>
      <c r="F6" s="49" t="s">
        <v>5</v>
      </c>
      <c r="G6" s="49"/>
      <c r="H6" s="49"/>
      <c r="J6" s="55" t="s">
        <v>6</v>
      </c>
      <c r="K6" s="55"/>
      <c r="L6" s="55"/>
    </row>
    <row r="7" spans="1:12" s="10" customFormat="1" ht="29.25" customHeight="1" x14ac:dyDescent="0.2">
      <c r="A7" s="49" t="s">
        <v>76</v>
      </c>
      <c r="B7" s="49"/>
      <c r="D7" s="2" t="s">
        <v>27</v>
      </c>
      <c r="F7" s="2" t="s">
        <v>28</v>
      </c>
      <c r="H7" s="2" t="s">
        <v>29</v>
      </c>
      <c r="J7" s="2" t="s">
        <v>27</v>
      </c>
      <c r="L7" s="2" t="s">
        <v>69</v>
      </c>
    </row>
    <row r="8" spans="1:12" s="10" customFormat="1" ht="29.25" customHeight="1" x14ac:dyDescent="0.2">
      <c r="A8" s="56" t="s">
        <v>77</v>
      </c>
      <c r="B8" s="56"/>
      <c r="D8" s="13">
        <v>195530202</v>
      </c>
      <c r="F8" s="13">
        <v>5871395165</v>
      </c>
      <c r="H8" s="13">
        <v>5974640733</v>
      </c>
      <c r="J8" s="13">
        <v>92284634</v>
      </c>
      <c r="L8" s="26">
        <v>0</v>
      </c>
    </row>
    <row r="9" spans="1:12" s="10" customFormat="1" ht="29.25" customHeight="1" x14ac:dyDescent="0.2">
      <c r="A9" s="54" t="s">
        <v>17</v>
      </c>
      <c r="B9" s="54"/>
      <c r="D9" s="19">
        <f>SUM(D8:D8)</f>
        <v>195530202</v>
      </c>
      <c r="F9" s="19">
        <f>SUM(F8:F8)</f>
        <v>5871395165</v>
      </c>
      <c r="H9" s="19">
        <f>SUM(H8:H8)</f>
        <v>5974640733</v>
      </c>
      <c r="J9" s="19">
        <f>SUM(J8:J8)</f>
        <v>92284634</v>
      </c>
      <c r="L9" s="20">
        <f>SUM(L8:L8)</f>
        <v>0</v>
      </c>
    </row>
  </sheetData>
  <mergeCells count="9">
    <mergeCell ref="A9:B9"/>
    <mergeCell ref="J6:L6"/>
    <mergeCell ref="A7:B7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D11" sqref="D11"/>
    </sheetView>
  </sheetViews>
  <sheetFormatPr defaultRowHeight="12.75" x14ac:dyDescent="0.2"/>
  <cols>
    <col min="1" max="1" width="2.5703125" customWidth="1"/>
    <col min="2" max="2" width="48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s="28" customFormat="1" ht="24" customHeight="1" x14ac:dyDescent="0.2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s="28" customFormat="1" ht="24" customHeight="1" x14ac:dyDescent="0.2">
      <c r="A2" s="47" t="s">
        <v>30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28" customFormat="1" ht="24" customHeight="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s="28" customFormat="1" ht="14.45" customHeight="1" x14ac:dyDescent="0.2"/>
    <row r="5" spans="1:10" s="28" customFormat="1" ht="28.5" customHeight="1" x14ac:dyDescent="0.2">
      <c r="A5" s="1" t="s">
        <v>31</v>
      </c>
      <c r="B5" s="48" t="s">
        <v>78</v>
      </c>
      <c r="C5" s="48"/>
      <c r="D5" s="48"/>
      <c r="E5" s="48"/>
      <c r="F5" s="48"/>
      <c r="G5" s="48"/>
      <c r="H5" s="48"/>
      <c r="I5" s="48"/>
      <c r="J5" s="48"/>
    </row>
    <row r="6" spans="1:10" s="28" customFormat="1" ht="13.5" customHeight="1" x14ac:dyDescent="0.2"/>
    <row r="7" spans="1:10" s="28" customFormat="1" ht="28.5" customHeight="1" x14ac:dyDescent="0.2">
      <c r="A7" s="49" t="s">
        <v>32</v>
      </c>
      <c r="B7" s="49"/>
      <c r="D7" s="2" t="s">
        <v>33</v>
      </c>
      <c r="F7" s="2" t="s">
        <v>27</v>
      </c>
      <c r="H7" s="2" t="s">
        <v>34</v>
      </c>
      <c r="J7" s="2" t="s">
        <v>81</v>
      </c>
    </row>
    <row r="8" spans="1:10" s="28" customFormat="1" ht="28.5" customHeight="1" x14ac:dyDescent="0.2">
      <c r="A8" s="52" t="s">
        <v>79</v>
      </c>
      <c r="B8" s="52"/>
      <c r="D8" s="29" t="s">
        <v>35</v>
      </c>
      <c r="E8" s="10"/>
      <c r="F8" s="13">
        <f>'درآمد سرمایه‌گذاری در سهام'!J12</f>
        <v>995856145387</v>
      </c>
      <c r="G8" s="10"/>
      <c r="H8" s="14">
        <v>78.72</v>
      </c>
      <c r="I8" s="10"/>
      <c r="J8" s="14">
        <v>2.2200000000000002</v>
      </c>
    </row>
    <row r="9" spans="1:10" s="28" customFormat="1" ht="28.5" customHeight="1" x14ac:dyDescent="0.2">
      <c r="A9" s="53" t="s">
        <v>80</v>
      </c>
      <c r="B9" s="53"/>
      <c r="D9" s="27" t="s">
        <v>36</v>
      </c>
      <c r="E9" s="10"/>
      <c r="F9" s="15">
        <f>'درآمد سرمایه‌گذاری در صندوق'!J15</f>
        <v>248952090965</v>
      </c>
      <c r="G9" s="10"/>
      <c r="H9" s="16">
        <v>21.28</v>
      </c>
      <c r="I9" s="10"/>
      <c r="J9" s="16">
        <v>0.6</v>
      </c>
    </row>
    <row r="10" spans="1:10" s="28" customFormat="1" ht="28.5" customHeight="1" x14ac:dyDescent="0.2">
      <c r="A10" s="53" t="s">
        <v>82</v>
      </c>
      <c r="B10" s="53"/>
      <c r="D10" s="30" t="s">
        <v>37</v>
      </c>
      <c r="E10" s="10"/>
      <c r="F10" s="15">
        <f>'درآمد سپرده بانکی'!D9</f>
        <v>1395165</v>
      </c>
      <c r="G10" s="10"/>
      <c r="H10" s="16">
        <v>0</v>
      </c>
      <c r="I10" s="10"/>
      <c r="J10" s="16">
        <v>0</v>
      </c>
    </row>
    <row r="11" spans="1:10" s="28" customFormat="1" ht="28.5" customHeight="1" x14ac:dyDescent="0.2">
      <c r="A11" s="54" t="s">
        <v>17</v>
      </c>
      <c r="B11" s="54"/>
      <c r="D11" s="19"/>
      <c r="E11" s="10"/>
      <c r="F11" s="19">
        <f>SUM(F8:F10)</f>
        <v>1244809631517</v>
      </c>
      <c r="G11" s="10"/>
      <c r="H11" s="20">
        <f>SUM(H8:H10)</f>
        <v>100</v>
      </c>
      <c r="I11" s="10"/>
      <c r="J11" s="20">
        <f>SUM(J8:J10)</f>
        <v>2.8200000000000003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honeticPr fontId="5" type="noConversion"/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4"/>
  <sheetViews>
    <sheetView rightToLeft="1" workbookViewId="0">
      <selection sqref="A1:V1"/>
    </sheetView>
  </sheetViews>
  <sheetFormatPr defaultColWidth="5" defaultRowHeight="12.75" x14ac:dyDescent="0.2"/>
  <cols>
    <col min="1" max="1" width="6.140625" bestFit="1" customWidth="1"/>
    <col min="2" max="2" width="19" customWidth="1"/>
    <col min="3" max="3" width="1.140625" customWidth="1"/>
    <col min="4" max="4" width="21.7109375" customWidth="1"/>
    <col min="5" max="5" width="1.140625" customWidth="1"/>
    <col min="6" max="6" width="21.7109375" customWidth="1"/>
    <col min="7" max="7" width="1.140625" customWidth="1"/>
    <col min="8" max="8" width="13.5703125" customWidth="1"/>
    <col min="9" max="9" width="1.140625" customWidth="1"/>
    <col min="10" max="10" width="18.85546875" customWidth="1"/>
    <col min="11" max="11" width="1.140625" customWidth="1"/>
    <col min="12" max="12" width="20.42578125" customWidth="1"/>
    <col min="13" max="13" width="1.140625" customWidth="1"/>
    <col min="14" max="14" width="21" customWidth="1"/>
    <col min="15" max="15" width="1.140625" customWidth="1"/>
    <col min="16" max="16" width="22.28515625" customWidth="1"/>
    <col min="17" max="17" width="1.140625" customWidth="1"/>
    <col min="18" max="18" width="14.7109375" customWidth="1"/>
    <col min="19" max="19" width="1.140625" customWidth="1"/>
    <col min="20" max="20" width="19.140625" customWidth="1"/>
    <col min="21" max="21" width="1.140625" customWidth="1"/>
    <col min="22" max="22" width="17.28515625" bestFit="1" customWidth="1"/>
  </cols>
  <sheetData>
    <row r="1" spans="1:22" ht="24.75" customHeight="1" x14ac:dyDescent="0.2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24.75" customHeight="1" x14ac:dyDescent="0.2">
      <c r="A2" s="47" t="s">
        <v>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24.75" customHeight="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4.45" customHeight="1" x14ac:dyDescent="0.2"/>
    <row r="5" spans="1:22" ht="27" customHeight="1" x14ac:dyDescent="0.2">
      <c r="A5" s="11" t="s">
        <v>38</v>
      </c>
      <c r="B5" s="48" t="s">
        <v>79</v>
      </c>
      <c r="C5" s="48"/>
      <c r="D5" s="48"/>
      <c r="E5" s="48"/>
      <c r="F5" s="48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27.75" customHeight="1" x14ac:dyDescent="0.2">
      <c r="A6" s="10"/>
      <c r="B6" s="10"/>
      <c r="C6" s="10"/>
      <c r="D6" s="49" t="s">
        <v>39</v>
      </c>
      <c r="E6" s="49"/>
      <c r="F6" s="49"/>
      <c r="G6" s="49"/>
      <c r="H6" s="49"/>
      <c r="I6" s="49"/>
      <c r="J6" s="49"/>
      <c r="K6" s="49"/>
      <c r="L6" s="49"/>
      <c r="M6" s="10"/>
      <c r="N6" s="49" t="s">
        <v>40</v>
      </c>
      <c r="O6" s="49"/>
      <c r="P6" s="49"/>
      <c r="Q6" s="49"/>
      <c r="R6" s="49"/>
      <c r="S6" s="49"/>
      <c r="T6" s="49"/>
      <c r="U6" s="49"/>
      <c r="V6" s="49"/>
    </row>
    <row r="7" spans="1:22" ht="27.75" customHeight="1" x14ac:dyDescent="0.2">
      <c r="A7" s="10"/>
      <c r="B7" s="10"/>
      <c r="C7" s="10"/>
      <c r="D7" s="12"/>
      <c r="E7" s="12"/>
      <c r="F7" s="12"/>
      <c r="G7" s="12"/>
      <c r="H7" s="12"/>
      <c r="I7" s="12"/>
      <c r="J7" s="50" t="s">
        <v>17</v>
      </c>
      <c r="K7" s="50"/>
      <c r="L7" s="50"/>
      <c r="M7" s="10"/>
      <c r="N7" s="12"/>
      <c r="O7" s="12"/>
      <c r="P7" s="12"/>
      <c r="Q7" s="12"/>
      <c r="R7" s="12"/>
      <c r="S7" s="12"/>
      <c r="T7" s="50" t="s">
        <v>17</v>
      </c>
      <c r="U7" s="50"/>
      <c r="V7" s="50"/>
    </row>
    <row r="8" spans="1:22" ht="27.75" customHeight="1" x14ac:dyDescent="0.2">
      <c r="A8" s="49" t="s">
        <v>41</v>
      </c>
      <c r="B8" s="49"/>
      <c r="C8" s="10"/>
      <c r="D8" s="2" t="s">
        <v>42</v>
      </c>
      <c r="E8" s="10"/>
      <c r="F8" s="2" t="s">
        <v>43</v>
      </c>
      <c r="G8" s="10"/>
      <c r="H8" s="2" t="s">
        <v>44</v>
      </c>
      <c r="I8" s="10"/>
      <c r="J8" s="4" t="s">
        <v>27</v>
      </c>
      <c r="K8" s="12"/>
      <c r="L8" s="4" t="s">
        <v>34</v>
      </c>
      <c r="M8" s="10"/>
      <c r="N8" s="2" t="s">
        <v>42</v>
      </c>
      <c r="O8" s="10"/>
      <c r="P8" s="2" t="s">
        <v>43</v>
      </c>
      <c r="Q8" s="10"/>
      <c r="R8" s="2" t="s">
        <v>44</v>
      </c>
      <c r="S8" s="10"/>
      <c r="T8" s="4" t="s">
        <v>27</v>
      </c>
      <c r="U8" s="12"/>
      <c r="V8" s="4" t="s">
        <v>34</v>
      </c>
    </row>
    <row r="9" spans="1:22" ht="27.75" customHeight="1" x14ac:dyDescent="0.2">
      <c r="A9" s="56" t="s">
        <v>16</v>
      </c>
      <c r="B9" s="56"/>
      <c r="C9" s="10"/>
      <c r="D9" s="22">
        <v>1494690820800</v>
      </c>
      <c r="E9" s="31"/>
      <c r="F9" s="22">
        <v>-1493554855776</v>
      </c>
      <c r="G9" s="31"/>
      <c r="H9" s="22">
        <v>0</v>
      </c>
      <c r="I9" s="31"/>
      <c r="J9" s="22">
        <f>SUM(D9:H9)</f>
        <v>1135965024</v>
      </c>
      <c r="K9" s="10"/>
      <c r="L9" s="14">
        <v>0</v>
      </c>
      <c r="M9" s="10"/>
      <c r="N9" s="22">
        <v>1494690820800</v>
      </c>
      <c r="O9" s="31"/>
      <c r="P9" s="22">
        <v>-1493554855776</v>
      </c>
      <c r="Q9" s="31"/>
      <c r="R9" s="22">
        <v>0</v>
      </c>
      <c r="S9" s="31"/>
      <c r="T9" s="22">
        <f>SUM(N9:R9)</f>
        <v>1135965024</v>
      </c>
      <c r="U9" s="10"/>
      <c r="V9" s="14">
        <v>0</v>
      </c>
    </row>
    <row r="10" spans="1:22" ht="27.75" customHeight="1" x14ac:dyDescent="0.2">
      <c r="A10" s="61" t="s">
        <v>15</v>
      </c>
      <c r="B10" s="61"/>
      <c r="C10" s="10"/>
      <c r="D10" s="23">
        <v>0</v>
      </c>
      <c r="E10" s="31"/>
      <c r="F10" s="23">
        <v>970043638273</v>
      </c>
      <c r="G10" s="31"/>
      <c r="H10" s="23">
        <v>0</v>
      </c>
      <c r="I10" s="31"/>
      <c r="J10" s="23">
        <f>SUM(D10:H10)</f>
        <v>970043638273</v>
      </c>
      <c r="K10" s="10"/>
      <c r="L10" s="16">
        <v>82.91</v>
      </c>
      <c r="M10" s="10"/>
      <c r="N10" s="23">
        <v>0</v>
      </c>
      <c r="O10" s="31"/>
      <c r="P10" s="23">
        <v>970043638273</v>
      </c>
      <c r="Q10" s="31"/>
      <c r="R10" s="23">
        <v>0</v>
      </c>
      <c r="S10" s="31"/>
      <c r="T10" s="23">
        <f>SUM(N10:R10)</f>
        <v>970043638273</v>
      </c>
      <c r="U10" s="10"/>
      <c r="V10" s="16">
        <v>68.7</v>
      </c>
    </row>
    <row r="11" spans="1:22" ht="27.75" customHeight="1" x14ac:dyDescent="0.2">
      <c r="A11" s="63" t="s">
        <v>68</v>
      </c>
      <c r="B11" s="63"/>
      <c r="C11" s="10"/>
      <c r="D11" s="24">
        <v>0</v>
      </c>
      <c r="E11" s="31"/>
      <c r="F11" s="24">
        <v>24676542090</v>
      </c>
      <c r="G11" s="31"/>
      <c r="H11" s="24">
        <v>0</v>
      </c>
      <c r="I11" s="31"/>
      <c r="J11" s="24">
        <f>SUM(D11:H11)</f>
        <v>24676542090</v>
      </c>
      <c r="K11" s="10"/>
      <c r="L11" s="18">
        <v>2.11</v>
      </c>
      <c r="M11" s="10"/>
      <c r="N11" s="24">
        <v>0</v>
      </c>
      <c r="O11" s="31"/>
      <c r="P11" s="23">
        <v>24676542090</v>
      </c>
      <c r="Q11" s="31"/>
      <c r="R11" s="24">
        <v>0</v>
      </c>
      <c r="S11" s="31"/>
      <c r="T11" s="24">
        <f>SUM(N11:R11)</f>
        <v>24676542090</v>
      </c>
      <c r="U11" s="10"/>
      <c r="V11" s="18">
        <v>1.75</v>
      </c>
    </row>
    <row r="12" spans="1:22" ht="27.75" customHeight="1" thickBot="1" x14ac:dyDescent="0.25">
      <c r="A12" s="54" t="s">
        <v>17</v>
      </c>
      <c r="B12" s="54"/>
      <c r="C12" s="38"/>
      <c r="D12" s="25">
        <f>SUM(D9:D11)</f>
        <v>1494690820800</v>
      </c>
      <c r="E12" s="39"/>
      <c r="F12" s="25">
        <f>SUM(F9:F11)</f>
        <v>-498834675413</v>
      </c>
      <c r="G12" s="39"/>
      <c r="H12" s="25">
        <v>0</v>
      </c>
      <c r="I12" s="39"/>
      <c r="J12" s="25">
        <f>SUM(J9:J11)</f>
        <v>995856145387</v>
      </c>
      <c r="K12" s="38"/>
      <c r="L12" s="20">
        <f>SUM(L9:L11)</f>
        <v>85.02</v>
      </c>
      <c r="M12" s="38"/>
      <c r="N12" s="25">
        <f>SUM(N9:N11)</f>
        <v>1494690820800</v>
      </c>
      <c r="O12" s="39"/>
      <c r="P12" s="25">
        <f>SUM(P9:P11)</f>
        <v>-498834675413</v>
      </c>
      <c r="Q12" s="31"/>
      <c r="R12" s="25">
        <v>0</v>
      </c>
      <c r="S12" s="31"/>
      <c r="T12" s="25">
        <f>SUM(T9:T11)</f>
        <v>995856145387</v>
      </c>
      <c r="U12" s="10"/>
      <c r="V12" s="20">
        <f>SUM(V9:V11)</f>
        <v>70.45</v>
      </c>
    </row>
    <row r="16" spans="1:22" x14ac:dyDescent="0.2">
      <c r="N16" s="37"/>
    </row>
    <row r="17" spans="14:14" x14ac:dyDescent="0.2">
      <c r="N17" s="37"/>
    </row>
    <row r="18" spans="14:14" x14ac:dyDescent="0.2">
      <c r="N18" s="37"/>
    </row>
    <row r="19" spans="14:14" x14ac:dyDescent="0.2">
      <c r="N19" s="37"/>
    </row>
    <row r="20" spans="14:14" x14ac:dyDescent="0.2">
      <c r="N20" s="37"/>
    </row>
    <row r="21" spans="14:14" x14ac:dyDescent="0.2">
      <c r="N21" s="37"/>
    </row>
    <row r="22" spans="14:14" x14ac:dyDescent="0.2">
      <c r="N22" s="37"/>
    </row>
    <row r="23" spans="14:14" x14ac:dyDescent="0.2">
      <c r="N23" s="37"/>
    </row>
    <row r="24" spans="14:14" x14ac:dyDescent="0.2">
      <c r="N24" s="37"/>
    </row>
  </sheetData>
  <mergeCells count="13"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D6:L6"/>
    <mergeCell ref="N6:V6"/>
    <mergeCell ref="B5:F5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22"/>
  <sheetViews>
    <sheetView rightToLeft="1" workbookViewId="0">
      <selection activeCell="H12" sqref="H12"/>
    </sheetView>
  </sheetViews>
  <sheetFormatPr defaultRowHeight="12.75" x14ac:dyDescent="0.2"/>
  <cols>
    <col min="1" max="1" width="6.42578125" bestFit="1" customWidth="1"/>
    <col min="2" max="2" width="27.7109375" customWidth="1"/>
    <col min="3" max="3" width="1.28515625" customWidth="1"/>
    <col min="4" max="4" width="19.140625" customWidth="1"/>
    <col min="5" max="5" width="1.28515625" customWidth="1"/>
    <col min="6" max="6" width="19.7109375" customWidth="1"/>
    <col min="7" max="7" width="1.28515625" customWidth="1"/>
    <col min="8" max="8" width="17.5703125" customWidth="1"/>
    <col min="9" max="9" width="1.28515625" customWidth="1"/>
    <col min="10" max="10" width="19.140625" customWidth="1"/>
    <col min="11" max="11" width="1.28515625" customWidth="1"/>
    <col min="12" max="12" width="19.140625" customWidth="1"/>
    <col min="13" max="13" width="1.28515625" customWidth="1"/>
    <col min="14" max="14" width="19.7109375" customWidth="1"/>
    <col min="15" max="15" width="1.28515625" customWidth="1"/>
    <col min="16" max="16" width="19.5703125" customWidth="1"/>
    <col min="17" max="17" width="1.28515625" customWidth="1"/>
    <col min="18" max="18" width="18.42578125" customWidth="1"/>
    <col min="19" max="19" width="1.28515625" customWidth="1"/>
    <col min="20" max="20" width="16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4.75" customHeight="1" x14ac:dyDescent="0.2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24.75" customHeight="1" x14ac:dyDescent="0.2">
      <c r="A2" s="47" t="s">
        <v>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24.75" customHeight="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4.45" customHeight="1" x14ac:dyDescent="0.2"/>
    <row r="5" spans="1:22" ht="27" customHeight="1" x14ac:dyDescent="0.2">
      <c r="A5" s="1" t="s">
        <v>45</v>
      </c>
      <c r="B5" s="48" t="s">
        <v>88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</row>
    <row r="6" spans="1:22" ht="27" customHeight="1" x14ac:dyDescent="0.2">
      <c r="D6" s="49" t="s">
        <v>39</v>
      </c>
      <c r="E6" s="49"/>
      <c r="F6" s="49"/>
      <c r="G6" s="49"/>
      <c r="H6" s="49"/>
      <c r="I6" s="49"/>
      <c r="J6" s="49"/>
      <c r="K6" s="49"/>
      <c r="L6" s="49"/>
      <c r="M6" s="10"/>
      <c r="N6" s="49" t="s">
        <v>40</v>
      </c>
      <c r="O6" s="49"/>
      <c r="P6" s="49"/>
      <c r="Q6" s="49"/>
      <c r="R6" s="49"/>
      <c r="S6" s="49"/>
      <c r="T6" s="49"/>
      <c r="U6" s="49"/>
      <c r="V6" s="49"/>
    </row>
    <row r="7" spans="1:22" ht="27" customHeight="1" x14ac:dyDescent="0.2">
      <c r="D7" s="12"/>
      <c r="E7" s="12"/>
      <c r="F7" s="12"/>
      <c r="G7" s="12"/>
      <c r="H7" s="12"/>
      <c r="I7" s="12"/>
      <c r="J7" s="50" t="s">
        <v>17</v>
      </c>
      <c r="K7" s="50"/>
      <c r="L7" s="50"/>
      <c r="M7" s="10"/>
      <c r="N7" s="12"/>
      <c r="O7" s="12"/>
      <c r="P7" s="12"/>
      <c r="Q7" s="12"/>
      <c r="R7" s="12"/>
      <c r="S7" s="12"/>
      <c r="T7" s="50" t="s">
        <v>17</v>
      </c>
      <c r="U7" s="50"/>
      <c r="V7" s="50"/>
    </row>
    <row r="8" spans="1:22" ht="27" customHeight="1" x14ac:dyDescent="0.2">
      <c r="A8" s="49" t="s">
        <v>22</v>
      </c>
      <c r="B8" s="49"/>
      <c r="D8" s="6" t="s">
        <v>46</v>
      </c>
      <c r="E8" s="10"/>
      <c r="F8" s="6" t="s">
        <v>43</v>
      </c>
      <c r="G8" s="38"/>
      <c r="H8" s="6" t="s">
        <v>44</v>
      </c>
      <c r="I8" s="38"/>
      <c r="J8" s="7" t="s">
        <v>27</v>
      </c>
      <c r="K8" s="41"/>
      <c r="L8" s="7" t="s">
        <v>34</v>
      </c>
      <c r="M8" s="38"/>
      <c r="N8" s="6" t="s">
        <v>46</v>
      </c>
      <c r="O8" s="38"/>
      <c r="P8" s="6" t="s">
        <v>43</v>
      </c>
      <c r="Q8" s="38"/>
      <c r="R8" s="6" t="s">
        <v>44</v>
      </c>
      <c r="S8" s="38"/>
      <c r="T8" s="7" t="s">
        <v>27</v>
      </c>
      <c r="U8" s="41"/>
      <c r="V8" s="7" t="s">
        <v>34</v>
      </c>
    </row>
    <row r="9" spans="1:22" ht="27" customHeight="1" x14ac:dyDescent="0.2">
      <c r="A9" s="56" t="s">
        <v>83</v>
      </c>
      <c r="B9" s="56"/>
      <c r="D9" s="13">
        <v>0</v>
      </c>
      <c r="E9" s="10"/>
      <c r="F9" s="13">
        <v>69848702360</v>
      </c>
      <c r="G9" s="38"/>
      <c r="H9" s="13">
        <v>5714414059</v>
      </c>
      <c r="I9" s="38"/>
      <c r="J9" s="13">
        <f t="shared" ref="J9:J14" si="0">SUM(D9:H9)</f>
        <v>75563116419</v>
      </c>
      <c r="K9" s="38"/>
      <c r="L9" s="14">
        <v>6.46</v>
      </c>
      <c r="M9" s="38"/>
      <c r="N9" s="13">
        <v>0</v>
      </c>
      <c r="O9" s="38"/>
      <c r="P9" s="13">
        <v>131124454124</v>
      </c>
      <c r="Q9" s="38"/>
      <c r="R9" s="13">
        <v>21073859193</v>
      </c>
      <c r="S9" s="38"/>
      <c r="T9" s="13">
        <f t="shared" ref="T9:T14" si="1">SUM(N9:R9)</f>
        <v>152198313317</v>
      </c>
      <c r="U9" s="38"/>
      <c r="V9" s="14">
        <v>10.78</v>
      </c>
    </row>
    <row r="10" spans="1:22" ht="27" customHeight="1" x14ac:dyDescent="0.2">
      <c r="A10" s="61" t="s">
        <v>84</v>
      </c>
      <c r="B10" s="61"/>
      <c r="D10" s="15">
        <v>0</v>
      </c>
      <c r="E10" s="10"/>
      <c r="F10" s="15">
        <v>53549673943</v>
      </c>
      <c r="G10" s="38"/>
      <c r="H10" s="15">
        <v>18428064</v>
      </c>
      <c r="I10" s="38"/>
      <c r="J10" s="15">
        <f t="shared" si="0"/>
        <v>53568102007</v>
      </c>
      <c r="K10" s="38"/>
      <c r="L10" s="16">
        <v>4.58</v>
      </c>
      <c r="M10" s="38"/>
      <c r="N10" s="15">
        <v>0</v>
      </c>
      <c r="O10" s="38"/>
      <c r="P10" s="15">
        <v>67022171532</v>
      </c>
      <c r="Q10" s="38"/>
      <c r="R10" s="15">
        <v>18428064</v>
      </c>
      <c r="S10" s="38"/>
      <c r="T10" s="15">
        <f t="shared" si="1"/>
        <v>67040599596</v>
      </c>
      <c r="U10" s="38"/>
      <c r="V10" s="16">
        <v>4.75</v>
      </c>
    </row>
    <row r="11" spans="1:22" ht="27" customHeight="1" x14ac:dyDescent="0.2">
      <c r="A11" s="61" t="s">
        <v>85</v>
      </c>
      <c r="B11" s="61"/>
      <c r="D11" s="15">
        <v>0</v>
      </c>
      <c r="E11" s="10"/>
      <c r="F11" s="15">
        <v>0</v>
      </c>
      <c r="G11" s="38"/>
      <c r="H11" s="15">
        <v>0</v>
      </c>
      <c r="I11" s="38"/>
      <c r="J11" s="15">
        <f t="shared" si="0"/>
        <v>0</v>
      </c>
      <c r="K11" s="38"/>
      <c r="L11" s="16">
        <v>0</v>
      </c>
      <c r="M11" s="38"/>
      <c r="N11" s="15">
        <v>0</v>
      </c>
      <c r="O11" s="38"/>
      <c r="P11" s="15">
        <v>0</v>
      </c>
      <c r="Q11" s="38"/>
      <c r="R11" s="15">
        <v>47622522295</v>
      </c>
      <c r="S11" s="38"/>
      <c r="T11" s="15">
        <f t="shared" si="1"/>
        <v>47622522295</v>
      </c>
      <c r="U11" s="38"/>
      <c r="V11" s="16">
        <v>3.37</v>
      </c>
    </row>
    <row r="12" spans="1:22" ht="27" customHeight="1" x14ac:dyDescent="0.2">
      <c r="A12" s="61" t="s">
        <v>86</v>
      </c>
      <c r="B12" s="61"/>
      <c r="D12" s="15">
        <v>0</v>
      </c>
      <c r="E12" s="10"/>
      <c r="F12" s="15">
        <v>62724357445</v>
      </c>
      <c r="G12" s="38"/>
      <c r="H12" s="15">
        <v>0</v>
      </c>
      <c r="I12" s="38"/>
      <c r="J12" s="15">
        <f t="shared" si="0"/>
        <v>62724357445</v>
      </c>
      <c r="K12" s="38"/>
      <c r="L12" s="16">
        <v>5.36</v>
      </c>
      <c r="M12" s="38"/>
      <c r="N12" s="15">
        <v>0</v>
      </c>
      <c r="O12" s="38"/>
      <c r="P12" s="15">
        <v>111499411640</v>
      </c>
      <c r="Q12" s="38"/>
      <c r="R12" s="15">
        <v>0</v>
      </c>
      <c r="S12" s="38"/>
      <c r="T12" s="15">
        <f t="shared" si="1"/>
        <v>111499411640</v>
      </c>
      <c r="U12" s="38"/>
      <c r="V12" s="16">
        <v>7.9</v>
      </c>
    </row>
    <row r="13" spans="1:22" ht="27" customHeight="1" x14ac:dyDescent="0.2">
      <c r="A13" s="61" t="s">
        <v>25</v>
      </c>
      <c r="B13" s="61"/>
      <c r="D13" s="15">
        <v>0</v>
      </c>
      <c r="E13" s="10"/>
      <c r="F13" s="15">
        <v>13005529642</v>
      </c>
      <c r="G13" s="38"/>
      <c r="H13" s="15">
        <v>0</v>
      </c>
      <c r="I13" s="38"/>
      <c r="J13" s="15">
        <f t="shared" si="0"/>
        <v>13005529642</v>
      </c>
      <c r="K13" s="38"/>
      <c r="L13" s="16">
        <v>1.1100000000000001</v>
      </c>
      <c r="M13" s="38"/>
      <c r="N13" s="15">
        <v>0</v>
      </c>
      <c r="O13" s="38"/>
      <c r="P13" s="15">
        <v>24846216194</v>
      </c>
      <c r="Q13" s="38"/>
      <c r="R13" s="15">
        <v>0</v>
      </c>
      <c r="S13" s="38"/>
      <c r="T13" s="15">
        <f t="shared" si="1"/>
        <v>24846216194</v>
      </c>
      <c r="U13" s="38"/>
      <c r="V13" s="16">
        <v>1.76</v>
      </c>
    </row>
    <row r="14" spans="1:22" ht="27" customHeight="1" x14ac:dyDescent="0.2">
      <c r="A14" s="63" t="s">
        <v>87</v>
      </c>
      <c r="B14" s="63"/>
      <c r="D14" s="17">
        <v>0</v>
      </c>
      <c r="E14" s="10"/>
      <c r="F14" s="17">
        <v>44090985452</v>
      </c>
      <c r="G14" s="38"/>
      <c r="H14" s="17">
        <v>0</v>
      </c>
      <c r="I14" s="38"/>
      <c r="J14" s="17">
        <f t="shared" si="0"/>
        <v>44090985452</v>
      </c>
      <c r="K14" s="38"/>
      <c r="L14" s="18">
        <v>3.77</v>
      </c>
      <c r="M14" s="38"/>
      <c r="N14" s="17">
        <v>0</v>
      </c>
      <c r="O14" s="38"/>
      <c r="P14" s="15">
        <v>86038011780</v>
      </c>
      <c r="Q14" s="38"/>
      <c r="R14" s="17">
        <v>0</v>
      </c>
      <c r="S14" s="38"/>
      <c r="T14" s="17">
        <f t="shared" si="1"/>
        <v>86038011780</v>
      </c>
      <c r="U14" s="38"/>
      <c r="V14" s="18">
        <v>6.09</v>
      </c>
    </row>
    <row r="15" spans="1:22" ht="27" customHeight="1" thickBot="1" x14ac:dyDescent="0.25">
      <c r="A15" s="54" t="s">
        <v>17</v>
      </c>
      <c r="B15" s="54"/>
      <c r="D15" s="19">
        <f>SUM(D9:D14)</f>
        <v>0</v>
      </c>
      <c r="E15" s="10"/>
      <c r="F15" s="19">
        <f>SUM(F9:F14)</f>
        <v>243219248842</v>
      </c>
      <c r="G15" s="38"/>
      <c r="H15" s="19">
        <f>SUM(H9:H14)</f>
        <v>5732842123</v>
      </c>
      <c r="I15" s="38"/>
      <c r="J15" s="19">
        <f>SUM(J9:J14)</f>
        <v>248952090965</v>
      </c>
      <c r="K15" s="38"/>
      <c r="L15" s="20">
        <f>SUM(L9:L14)</f>
        <v>21.279999999999998</v>
      </c>
      <c r="M15" s="38"/>
      <c r="N15" s="19">
        <v>0</v>
      </c>
      <c r="O15" s="38"/>
      <c r="P15" s="19">
        <f>SUM(P9:P14)</f>
        <v>420530265270</v>
      </c>
      <c r="Q15" s="38"/>
      <c r="R15" s="19">
        <f>SUM(R9:R14)</f>
        <v>68714809552</v>
      </c>
      <c r="S15" s="38"/>
      <c r="T15" s="19">
        <f>SUM(T9:T14)</f>
        <v>489245074822</v>
      </c>
      <c r="U15" s="38"/>
      <c r="V15" s="20">
        <f>SUM(V9:V14)</f>
        <v>34.65</v>
      </c>
    </row>
    <row r="16" spans="1:22" ht="13.5" thickTop="1" x14ac:dyDescent="0.2"/>
    <row r="20" spans="10:16" x14ac:dyDescent="0.2">
      <c r="J20" s="40"/>
      <c r="L20" s="36"/>
      <c r="N20" s="36"/>
      <c r="P20" s="36"/>
    </row>
    <row r="21" spans="10:16" x14ac:dyDescent="0.2">
      <c r="J21" s="40"/>
      <c r="L21" s="36"/>
      <c r="P21" s="36"/>
    </row>
    <row r="22" spans="10:16" x14ac:dyDescent="0.2">
      <c r="J22" s="40"/>
      <c r="L22" s="36"/>
      <c r="P22" s="36"/>
    </row>
  </sheetData>
  <mergeCells count="16">
    <mergeCell ref="A11:B11"/>
    <mergeCell ref="A12:B12"/>
    <mergeCell ref="A13:B13"/>
    <mergeCell ref="A14:B14"/>
    <mergeCell ref="A15:B15"/>
    <mergeCell ref="J7:L7"/>
    <mergeCell ref="T7:V7"/>
    <mergeCell ref="A8:B8"/>
    <mergeCell ref="A9:B9"/>
    <mergeCell ref="A10:B10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F25" sqref="F25"/>
    </sheetView>
  </sheetViews>
  <sheetFormatPr defaultRowHeight="12.75" x14ac:dyDescent="0.2"/>
  <cols>
    <col min="1" max="1" width="5.140625" customWidth="1"/>
    <col min="2" max="2" width="25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4" customHeight="1" x14ac:dyDescent="0.2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4" customHeight="1" x14ac:dyDescent="0.2">
      <c r="A2" s="47" t="s">
        <v>30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4" customHeight="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4.4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0" s="42" customFormat="1" ht="28.5" customHeight="1" x14ac:dyDescent="0.2">
      <c r="A5" s="11" t="s">
        <v>47</v>
      </c>
      <c r="B5" s="48" t="s">
        <v>82</v>
      </c>
      <c r="C5" s="48"/>
      <c r="D5" s="48"/>
      <c r="E5" s="48"/>
      <c r="F5" s="48"/>
      <c r="G5" s="48"/>
      <c r="H5" s="48"/>
      <c r="I5" s="48"/>
      <c r="J5" s="48"/>
    </row>
    <row r="6" spans="1:10" s="42" customFormat="1" ht="28.5" customHeight="1" x14ac:dyDescent="0.2">
      <c r="A6" s="10"/>
      <c r="B6" s="10"/>
      <c r="C6" s="10"/>
      <c r="D6" s="49" t="s">
        <v>39</v>
      </c>
      <c r="E6" s="49"/>
      <c r="F6" s="49"/>
      <c r="G6" s="10"/>
      <c r="H6" s="49" t="s">
        <v>40</v>
      </c>
      <c r="I6" s="49"/>
      <c r="J6" s="49"/>
    </row>
    <row r="7" spans="1:10" s="42" customFormat="1" ht="48" customHeight="1" x14ac:dyDescent="0.2">
      <c r="A7" s="49" t="s">
        <v>48</v>
      </c>
      <c r="B7" s="49"/>
      <c r="C7" s="10"/>
      <c r="D7" s="9" t="s">
        <v>49</v>
      </c>
      <c r="E7" s="12"/>
      <c r="F7" s="9" t="s">
        <v>50</v>
      </c>
      <c r="G7" s="10"/>
      <c r="H7" s="9" t="s">
        <v>49</v>
      </c>
      <c r="I7" s="12"/>
      <c r="J7" s="9" t="s">
        <v>50</v>
      </c>
    </row>
    <row r="8" spans="1:10" s="42" customFormat="1" ht="28.5" customHeight="1" x14ac:dyDescent="0.2">
      <c r="A8" s="56" t="s">
        <v>77</v>
      </c>
      <c r="B8" s="56"/>
      <c r="C8" s="10"/>
      <c r="D8" s="13">
        <v>1395165</v>
      </c>
      <c r="E8" s="10"/>
      <c r="F8" s="14"/>
      <c r="G8" s="10"/>
      <c r="H8" s="13">
        <v>2221987</v>
      </c>
      <c r="I8" s="10"/>
      <c r="J8" s="14"/>
    </row>
    <row r="9" spans="1:10" s="42" customFormat="1" ht="28.5" customHeight="1" thickBot="1" x14ac:dyDescent="0.25">
      <c r="A9" s="54" t="s">
        <v>17</v>
      </c>
      <c r="B9" s="54"/>
      <c r="C9" s="10"/>
      <c r="D9" s="19">
        <f>SUM(D8:D8)</f>
        <v>1395165</v>
      </c>
      <c r="E9" s="10"/>
      <c r="F9" s="19"/>
      <c r="G9" s="10"/>
      <c r="H9" s="19">
        <f>SUM(H8:H8)</f>
        <v>2221987</v>
      </c>
      <c r="I9" s="10"/>
      <c r="J9" s="19"/>
    </row>
  </sheetData>
  <mergeCells count="9"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E18" sqref="E18"/>
    </sheetView>
  </sheetViews>
  <sheetFormatPr defaultRowHeight="12.75" x14ac:dyDescent="0.2"/>
  <cols>
    <col min="1" max="1" width="23.4257812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7.75" customHeight="1" x14ac:dyDescent="0.2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27.75" customHeight="1" x14ac:dyDescent="0.2">
      <c r="A2" s="47" t="s">
        <v>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27.75" customHeight="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4.45" customHeight="1" x14ac:dyDescent="0.2"/>
    <row r="5" spans="1:19" s="28" customFormat="1" ht="29.25" customHeight="1" x14ac:dyDescent="0.2">
      <c r="A5" s="48" t="s">
        <v>42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19" s="28" customFormat="1" ht="29.25" customHeight="1" x14ac:dyDescent="0.2">
      <c r="A6" s="49" t="s">
        <v>18</v>
      </c>
      <c r="C6" s="49" t="s">
        <v>51</v>
      </c>
      <c r="D6" s="49"/>
      <c r="E6" s="49"/>
      <c r="F6" s="49"/>
      <c r="G6" s="49"/>
      <c r="H6" s="10"/>
      <c r="I6" s="49" t="s">
        <v>39</v>
      </c>
      <c r="J6" s="49"/>
      <c r="K6" s="49"/>
      <c r="L6" s="49"/>
      <c r="M6" s="49"/>
      <c r="N6" s="10"/>
      <c r="O6" s="49" t="s">
        <v>40</v>
      </c>
      <c r="P6" s="49"/>
      <c r="Q6" s="49"/>
      <c r="R6" s="49"/>
      <c r="S6" s="49"/>
    </row>
    <row r="7" spans="1:19" s="28" customFormat="1" ht="29.25" customHeight="1" x14ac:dyDescent="0.2">
      <c r="A7" s="49"/>
      <c r="C7" s="35" t="s">
        <v>52</v>
      </c>
      <c r="D7" s="12"/>
      <c r="E7" s="35" t="s">
        <v>53</v>
      </c>
      <c r="F7" s="12"/>
      <c r="G7" s="35" t="s">
        <v>54</v>
      </c>
      <c r="H7" s="10"/>
      <c r="I7" s="9" t="s">
        <v>55</v>
      </c>
      <c r="J7" s="12"/>
      <c r="K7" s="9" t="s">
        <v>56</v>
      </c>
      <c r="L7" s="12"/>
      <c r="M7" s="9" t="s">
        <v>57</v>
      </c>
      <c r="N7" s="10"/>
      <c r="O7" s="9" t="s">
        <v>55</v>
      </c>
      <c r="P7" s="12"/>
      <c r="Q7" s="9" t="s">
        <v>56</v>
      </c>
      <c r="R7" s="12"/>
      <c r="S7" s="9" t="s">
        <v>57</v>
      </c>
    </row>
    <row r="8" spans="1:19" s="28" customFormat="1" ht="29.25" customHeight="1" x14ac:dyDescent="0.2">
      <c r="A8" s="44" t="s">
        <v>16</v>
      </c>
      <c r="C8" s="58" t="s">
        <v>58</v>
      </c>
      <c r="D8" s="59"/>
      <c r="E8" s="21">
        <v>3736727052</v>
      </c>
      <c r="F8" s="59"/>
      <c r="G8" s="21">
        <v>400</v>
      </c>
      <c r="H8" s="10"/>
      <c r="I8" s="45">
        <v>1494690820800</v>
      </c>
      <c r="J8" s="10"/>
      <c r="K8" s="45">
        <v>74880411972</v>
      </c>
      <c r="L8" s="10"/>
      <c r="M8" s="45">
        <f>I8-K8</f>
        <v>1419810408828</v>
      </c>
      <c r="N8" s="10"/>
      <c r="O8" s="45">
        <v>1494690820800</v>
      </c>
      <c r="P8" s="10"/>
      <c r="Q8" s="45">
        <v>74880411972</v>
      </c>
      <c r="R8" s="10"/>
      <c r="S8" s="45">
        <f>O8-Q8</f>
        <v>1419810408828</v>
      </c>
    </row>
    <row r="9" spans="1:19" s="28" customFormat="1" ht="29.25" customHeight="1" x14ac:dyDescent="0.2">
      <c r="A9" s="8" t="s">
        <v>17</v>
      </c>
      <c r="C9"/>
      <c r="D9"/>
      <c r="E9"/>
      <c r="F9"/>
      <c r="G9"/>
      <c r="H9" s="10"/>
      <c r="I9" s="19">
        <f>SUM(I8)</f>
        <v>1494690820800</v>
      </c>
      <c r="J9" s="10"/>
      <c r="K9" s="19">
        <f>SUM(K8)</f>
        <v>74880411972</v>
      </c>
      <c r="L9" s="10"/>
      <c r="M9" s="19">
        <f>SUM(M8)</f>
        <v>1419810408828</v>
      </c>
      <c r="N9" s="10"/>
      <c r="O9" s="19">
        <f>SUM(O8)</f>
        <v>1494690820800</v>
      </c>
      <c r="P9" s="10"/>
      <c r="Q9" s="19">
        <f>SUM(Q8)</f>
        <v>74880411972</v>
      </c>
      <c r="R9" s="10"/>
      <c r="S9" s="19">
        <f>SUM(S8)</f>
        <v>1419810408828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سرمایه‌گذاری در سهام</vt:lpstr>
      <vt:lpstr>درآمد سرمایه‌گذاری در صندوق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سرمایه‌گذاری در سهام'!Print_Area</vt:lpstr>
      <vt:lpstr>'درآمد سرمایه‌گذاری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2026-05-23T10:16:35Z</dcterms:created>
  <dcterms:modified xsi:type="dcterms:W3CDTF">2026-05-25T06:53:58Z</dcterms:modified>
</cp:coreProperties>
</file>