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"/>
    </mc:Choice>
  </mc:AlternateContent>
  <xr:revisionPtr revIDLastSave="0" documentId="13_ncr:1_{7087F403-F4F4-41A0-B26C-D62C5E19329F}" xr6:coauthVersionLast="47" xr6:coauthVersionMax="47" xr10:uidLastSave="{00000000-0000-0000-0000-000000000000}"/>
  <bookViews>
    <workbookView xWindow="-120" yWindow="-120" windowWidth="29040" windowHeight="15720" tabRatio="959" xr2:uid="{00000000-000D-0000-FFFF-FFFF00000000}"/>
  </bookViews>
  <sheets>
    <sheet name="1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‌گذاری در سهام" sheetId="9" r:id="rId6"/>
    <sheet name="درآمد سرمایه‌گذاری در صندوق" sheetId="10" r:id="rId7"/>
    <sheet name="درآمد سرمایه‌گذاری در اوراق به" sheetId="11" r:id="rId8"/>
    <sheet name="درآمد سپرده بانکی" sheetId="13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0">'1'!$A$15:$C$17</definedName>
    <definedName name="_xlnm.Print_Area" localSheetId="4">درآمد!$A$1:$K$11</definedName>
    <definedName name="_xlnm.Print_Area" localSheetId="8">'درآمد سپرده بانکی'!$A$1:$K$13</definedName>
    <definedName name="_xlnm.Print_Area" localSheetId="7">'درآمد سرمایه‌گذاری در اوراق به'!$A$1:$S$10</definedName>
    <definedName name="_xlnm.Print_Area" localSheetId="5">'درآمد سرمایه‌گذاری در سهام'!$A$1:$W$12</definedName>
    <definedName name="_xlnm.Print_Area" localSheetId="6">'درآمد سرمایه‌گذاری در صندوق'!$A$1:$W$15</definedName>
    <definedName name="_xlnm.Print_Area" localSheetId="9">'درآمد سود سهام'!$A$1:$T$10</definedName>
    <definedName name="_xlnm.Print_Area" localSheetId="13">'درآمد ناشی از تغییر قیمت اوراق'!$A$1:$Q$16</definedName>
    <definedName name="_xlnm.Print_Area" localSheetId="12">'درآمد ناشی از فروش'!$A$1:$Q$17</definedName>
    <definedName name="_xlnm.Print_Area" localSheetId="3">سپرده!$A$1:$M$14</definedName>
    <definedName name="_xlnm.Print_Area" localSheetId="1">سهام!$A$1:$AC$12</definedName>
    <definedName name="_xlnm.Print_Area" localSheetId="10">'سود اوراق بهادار'!$A$1:$U$9</definedName>
    <definedName name="_xlnm.Print_Area" localSheetId="11">'سود سپرده بانکی'!$A$1:$N$13</definedName>
    <definedName name="_xlnm.Print_Area" localSheetId="2">'واحدهای صندوق'!$A$1:$AA$14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1" i="21" l="1"/>
  <c r="O15" i="21"/>
  <c r="O9" i="21"/>
  <c r="O10" i="21"/>
  <c r="O12" i="21"/>
  <c r="O13" i="21"/>
  <c r="O14" i="21"/>
  <c r="O8" i="21"/>
  <c r="G9" i="21"/>
  <c r="G16" i="21" s="1"/>
  <c r="G10" i="21"/>
  <c r="G11" i="21"/>
  <c r="G12" i="21"/>
  <c r="G13" i="21"/>
  <c r="G14" i="21"/>
  <c r="G15" i="21"/>
  <c r="G8" i="21"/>
  <c r="O9" i="19"/>
  <c r="O10" i="19"/>
  <c r="O11" i="19"/>
  <c r="O12" i="19"/>
  <c r="O13" i="19"/>
  <c r="O14" i="19"/>
  <c r="O15" i="19"/>
  <c r="O16" i="19"/>
  <c r="O8" i="19"/>
  <c r="G9" i="19"/>
  <c r="G10" i="19"/>
  <c r="G11" i="19"/>
  <c r="G12" i="19"/>
  <c r="G13" i="19"/>
  <c r="G14" i="19"/>
  <c r="G15" i="19"/>
  <c r="G16" i="19"/>
  <c r="G8" i="19"/>
  <c r="R10" i="11"/>
  <c r="R9" i="11"/>
  <c r="T14" i="10"/>
  <c r="S14" i="10"/>
  <c r="T13" i="10"/>
  <c r="T12" i="10"/>
  <c r="T11" i="10"/>
  <c r="T10" i="10"/>
  <c r="T9" i="10"/>
  <c r="R15" i="10"/>
  <c r="J15" i="10"/>
  <c r="J14" i="10"/>
  <c r="J12" i="10"/>
  <c r="J11" i="10"/>
  <c r="J10" i="10"/>
  <c r="J9" i="10"/>
  <c r="F35" i="10"/>
  <c r="J11" i="9"/>
  <c r="J10" i="9"/>
  <c r="J9" i="9"/>
  <c r="T11" i="9"/>
  <c r="T10" i="9"/>
  <c r="T9" i="9"/>
  <c r="R12" i="9"/>
  <c r="F10" i="8"/>
  <c r="T12" i="2"/>
  <c r="C16" i="21"/>
  <c r="E16" i="21"/>
  <c r="I16" i="21"/>
  <c r="K16" i="21"/>
  <c r="M16" i="21"/>
  <c r="Q16" i="21"/>
  <c r="Q17" i="19"/>
  <c r="M17" i="19"/>
  <c r="K17" i="19"/>
  <c r="I17" i="19"/>
  <c r="E17" i="19"/>
  <c r="C17" i="19"/>
  <c r="C13" i="18"/>
  <c r="G13" i="18"/>
  <c r="I13" i="18"/>
  <c r="M13" i="18"/>
  <c r="S10" i="15"/>
  <c r="O10" i="15"/>
  <c r="H13" i="13"/>
  <c r="D13" i="13"/>
  <c r="P15" i="10"/>
  <c r="H15" i="10"/>
  <c r="F15" i="10"/>
  <c r="P12" i="9"/>
  <c r="N12" i="9"/>
  <c r="H12" i="9"/>
  <c r="F12" i="9"/>
  <c r="J14" i="7"/>
  <c r="H14" i="7"/>
  <c r="F14" i="7"/>
  <c r="D14" i="7"/>
  <c r="Z12" i="2"/>
  <c r="X12" i="2"/>
  <c r="R12" i="2"/>
  <c r="P12" i="2"/>
  <c r="N12" i="2"/>
  <c r="L12" i="2"/>
  <c r="J12" i="2"/>
  <c r="H12" i="2"/>
  <c r="F12" i="2"/>
  <c r="X14" i="4"/>
  <c r="V14" i="4"/>
  <c r="R14" i="4"/>
  <c r="P14" i="4"/>
  <c r="N14" i="4"/>
  <c r="L14" i="4"/>
  <c r="J14" i="4"/>
  <c r="H14" i="4"/>
  <c r="F14" i="4"/>
  <c r="O16" i="21" l="1"/>
  <c r="G17" i="19"/>
  <c r="O17" i="19"/>
  <c r="T15" i="10"/>
  <c r="F9" i="8"/>
  <c r="J12" i="9"/>
  <c r="F8" i="8" s="1"/>
  <c r="T12" i="9"/>
  <c r="F11" i="8" l="1"/>
</calcChain>
</file>

<file path=xl/sharedStrings.xml><?xml version="1.0" encoding="utf-8"?>
<sst xmlns="http://schemas.openxmlformats.org/spreadsheetml/2006/main" count="299" uniqueCount="103">
  <si>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</si>
  <si>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</si>
  <si>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</si>
  <si>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</si>
  <si>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</si>
  <si>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</si>
  <si>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</si>
  <si>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</si>
  <si>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</si>
  <si>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</si>
  <si>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</si>
  <si>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</si>
  <si>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</si>
  <si>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</si>
  <si>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</si>
  <si>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</si>
  <si>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</si>
  <si>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</si>
  <si>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ملی‌ صنایع‌ مس‌ ایران‌</t>
  </si>
  <si>
    <t>تامین سرمایه کیمیا</t>
  </si>
  <si>
    <t>سرمایه گذاری مس سرچشمه</t>
  </si>
  <si>
    <t>جمع</t>
  </si>
  <si>
    <t>نام سهام</t>
  </si>
  <si>
    <t>-2-1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</si>
  <si>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</si>
  <si>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</si>
  <si>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</si>
  <si>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</si>
  <si>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</si>
  <si>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ص.س.درآمد ثابت کیمیا-د</t>
  </si>
  <si>
    <t>صندوق تداوم اطمینان تمدن-ثابت</t>
  </si>
  <si>
    <t>صندوق س سپر سرمایه بیدار- ثابت</t>
  </si>
  <si>
    <t>صندوق س.اعتماد آفرین پارسیان-د</t>
  </si>
  <si>
    <t>صندوق سرمایه گذاری آرامش-ثابت</t>
  </si>
  <si>
    <t>تاریخ سررسید</t>
  </si>
  <si>
    <t>-4-1</t>
  </si>
  <si>
    <t>سپرده های بانکی</t>
  </si>
  <si>
    <t>مبلغ</t>
  </si>
  <si>
    <t>افزایش</t>
  </si>
  <si>
    <t>کاهش</t>
  </si>
  <si>
    <t>0.00%</t>
  </si>
  <si>
    <t>صورت وضعیت درآمدها</t>
  </si>
  <si>
    <t>-2</t>
  </si>
  <si>
    <t>شرح</t>
  </si>
  <si>
    <t>یادداشت</t>
  </si>
  <si>
    <t>درصد از کل درآمدها</t>
  </si>
  <si>
    <t>1-2</t>
  </si>
  <si>
    <t>2-2</t>
  </si>
  <si>
    <t>4-2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</si>
  <si>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</si>
  <si>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</si>
  <si>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</si>
  <si>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</si>
  <si>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</si>
  <si>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</si>
  <si>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</si>
  <si>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</si>
  <si>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سود صندوق</t>
  </si>
  <si>
    <t>صندوق ص.س.درآمد ثابت کیمیا-د</t>
  </si>
  <si>
    <t>صندوق س. کارا -د</t>
  </si>
  <si>
    <t>-3-2</t>
  </si>
  <si>
    <t>عنوان</t>
  </si>
  <si>
    <t>درآمد سود اوراق</t>
  </si>
  <si>
    <t>مرابحه عام دولت89-ش.خ041120</t>
  </si>
  <si>
    <t>-4-2</t>
  </si>
  <si>
    <t>نام سپرده بانکی</t>
  </si>
  <si>
    <t>سود سپرده بانکی و گواهی سپرده</t>
  </si>
  <si>
    <t>درصد سود به میانگین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</si>
  <si>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</si>
  <si>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</si>
  <si>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</si>
  <si>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</si>
  <si>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</si>
  <si>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</si>
  <si>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</si>
  <si>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1404/04/31</t>
  </si>
  <si>
    <t>1404/02/17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</si>
  <si>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</si>
  <si>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</si>
  <si>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</si>
  <si>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</si>
  <si>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</si>
  <si>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1404/11/20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</si>
  <si>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</si>
  <si>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</si>
  <si>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</si>
  <si>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</si>
  <si>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</si>
  <si>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</si>
  <si>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</si>
  <si>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 صنعت مس</t>
  </si>
  <si>
    <t>درآمد حاصل از سرمایه‌گذاری در سپرده بانکی و گواهی سپرده</t>
  </si>
  <si>
    <t>درآمد حاصل از سرمایه‌گذاری در اوراق بهادار با درآمد ثابت:</t>
  </si>
  <si>
    <t>درآمد حاصل از سرمایه‌گذاری در سهام و حق تقدم سهام</t>
  </si>
  <si>
    <t>درآمد حاصل از سرمایه‌گذاری در واحدهای صندوق‌های سرمایه‌گذاری</t>
  </si>
  <si>
    <t>درآمد حاصل از سرمایه گذاری‌ها</t>
  </si>
  <si>
    <t>درصد از کل دارایی‌ها</t>
  </si>
  <si>
    <t>سرمایه‌گذاری در واحدهای صندوق های سرمایه‌گذاری</t>
  </si>
  <si>
    <t>سرمایه‌گذاری مس سرچشمه</t>
  </si>
  <si>
    <t>سرمایه‌گذاری در سپرده‌ بانکی</t>
  </si>
  <si>
    <t>درآمد حاصل از سرمایه‌گذاری در واحدهای صندوق</t>
  </si>
  <si>
    <t>سپرده کوتاه مدت</t>
  </si>
  <si>
    <t xml:space="preserve">سپرده کوتاه مدت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</si>
</sst>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_(* #,##0_);_(* \(#,##0\);_(* &quot;-&quot;??_);_(@_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0" xfId="0" applyNumberFormat="1" applyFill="1" applyAlignment="1">
      <alignment horizontal="center" vertical="center"/>
    </xf>
    <xf numFmtId="170" fontId="0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70" fontId="0" fillId="0" borderId="0" xfId="1" applyNumberFormat="1" applyFont="1" applyAlignment="1">
      <alignment horizontal="center" vertical="center"/>
    </xf>
    <xf numFmtId="0" fontId="0" fillId="0" borderId="0" xfId="0"/>
    <xf numFmtId="170" fontId="7" fillId="0" borderId="0" xfId="1" applyNumberFormat="1" applyFont="1" applyAlignment="1">
      <alignment horizontal="center" vertical="center"/>
    </xf>
    <xf numFmtId="170" fontId="0" fillId="0" borderId="0" xfId="1" applyNumberFormat="1" applyFont="1" applyFill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170" fontId="6" fillId="0" borderId="0" xfId="1" applyNumberFormat="1" applyFont="1" applyAlignment="1">
      <alignment horizontal="left"/>
    </xf>
    <xf numFmtId="170" fontId="0" fillId="0" borderId="0" xfId="1" applyNumberFormat="1" applyFont="1" applyFill="1" applyAlignment="1">
      <alignment horizontal="left"/>
    </xf>
    <xf numFmtId="43" fontId="0" fillId="0" borderId="0" xfId="1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1247775</xdr:colOff>
      <xdr:row>0</xdr:row>
      <xdr:rowOff>257175</xdr:rowOff>
    </xdr:from>
    <xdr:to>
      <xdr:col>2</xdr:col>
      <xdr:colOff>319620</xdr:colOff>
      <xdr:row>12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39D4F2-BE0D-4595-B9FE-67EA7C96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147705" y="257175"/>
          <a:ext cx="2291295" cy="211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7"/>
  <sheetViews>
    <sheetView rightToLeft="1" tabSelected="1" workbookViewId="0">
      <selection activeCell="C24" sqref="C24"/>
    </sheetView>
  </sheetViews>
  <sheetFormatPr defaultRowHeight="12.75" x14ac:dyDescent="0.2"/>
  <cols>
    <col min="1" max="3" width="24.140625" customWidth="1"/>
  </cols>
  <sheetData>
    <row r="1" spans="1:3" ht="29.1" customHeight="1" x14ac:dyDescent="0.2"/>
    <row r="2" spans="1:3" ht="21.75" customHeight="1" x14ac:dyDescent="0.2"/>
    <row r="3" spans="1:3" ht="21.75" customHeight="1" x14ac:dyDescent="0.2"/>
    <row r="15" spans="1:3" ht="25.5" x14ac:dyDescent="0.2">
      <c r="A15" s="36" t="s">
        <v>90</v>
      </c>
      <c r="B15" s="36"/>
      <c r="C15" s="36"/>
    </row>
    <row r="16" spans="1:3" ht="25.5" x14ac:dyDescent="0.2">
      <c r="A16" s="36" t="s">
        <v>0</v>
      </c>
      <c r="B16" s="36"/>
      <c r="C16" s="36"/>
    </row>
    <row r="17" spans="1:3" ht="25.5" x14ac:dyDescent="0.2">
      <c r="A17" s="36" t="s">
        <v>1</v>
      </c>
      <c r="B17" s="36"/>
      <c r="C17" s="36"/>
    </row>
  </sheetData>
  <mergeCells count="3">
    <mergeCell ref="A15:C15"/>
    <mergeCell ref="A16:C16"/>
    <mergeCell ref="A17:C17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D30" sqref="D3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.42578125" customWidth="1"/>
    <col min="16" max="16" width="1.28515625" customWidth="1"/>
    <col min="17" max="17" width="10.42578125" customWidth="1"/>
    <col min="18" max="18" width="1.28515625" customWidth="1"/>
    <col min="19" max="19" width="24.85546875" customWidth="1"/>
    <col min="20" max="20" width="0.28515625" customWidth="1"/>
  </cols>
  <sheetData>
    <row r="1" spans="1:19" ht="29.1" customHeight="1" x14ac:dyDescent="0.2">
      <c r="A1" s="36" t="s">
        <v>90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1.75" customHeight="1" x14ac:dyDescent="0.2">
      <c r="A2" s="36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1.75" customHeight="1" x14ac:dyDescent="0.2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4.45" customHeight="1" x14ac:dyDescent="0.2"/>
    <row r="5" spans="1:19" ht="22.5" customHeight="1" x14ac:dyDescent="0.2">
      <c r="A5" s="46" t="s">
        <v>53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22.5" customHeight="1" x14ac:dyDescent="0.2">
      <c r="A6" s="41" t="s">
        <v>22</v>
      </c>
      <c r="B6" s="12"/>
      <c r="C6" s="41" t="s">
        <v>68</v>
      </c>
      <c r="D6" s="41"/>
      <c r="E6" s="41"/>
      <c r="F6" s="41"/>
      <c r="G6" s="41"/>
      <c r="H6" s="12"/>
      <c r="I6" s="41" t="s">
        <v>50</v>
      </c>
      <c r="J6" s="41"/>
      <c r="K6" s="41"/>
      <c r="L6" s="41"/>
      <c r="M6" s="41"/>
      <c r="N6" s="12"/>
      <c r="O6" s="41" t="s">
        <v>51</v>
      </c>
      <c r="P6" s="41"/>
      <c r="Q6" s="41"/>
      <c r="R6" s="41"/>
      <c r="S6" s="41"/>
    </row>
    <row r="7" spans="1:19" ht="44.25" customHeight="1" x14ac:dyDescent="0.2">
      <c r="A7" s="41"/>
      <c r="B7" s="12"/>
      <c r="C7" s="7" t="s">
        <v>69</v>
      </c>
      <c r="D7" s="13"/>
      <c r="E7" s="7" t="s">
        <v>70</v>
      </c>
      <c r="F7" s="13"/>
      <c r="G7" s="7" t="s">
        <v>71</v>
      </c>
      <c r="H7" s="12"/>
      <c r="I7" s="7" t="s">
        <v>72</v>
      </c>
      <c r="J7" s="13"/>
      <c r="K7" s="7" t="s">
        <v>73</v>
      </c>
      <c r="L7" s="13"/>
      <c r="M7" s="7" t="s">
        <v>74</v>
      </c>
      <c r="N7" s="12"/>
      <c r="O7" s="7" t="s">
        <v>72</v>
      </c>
      <c r="P7" s="13"/>
      <c r="Q7" s="7" t="s">
        <v>73</v>
      </c>
      <c r="R7" s="13"/>
      <c r="S7" s="7" t="s">
        <v>74</v>
      </c>
    </row>
    <row r="8" spans="1:19" ht="22.5" customHeight="1" x14ac:dyDescent="0.2">
      <c r="A8" s="24" t="s">
        <v>18</v>
      </c>
      <c r="B8" s="12"/>
      <c r="C8" s="24" t="s">
        <v>75</v>
      </c>
      <c r="D8" s="12"/>
      <c r="E8" s="15">
        <v>2222087108</v>
      </c>
      <c r="F8" s="14"/>
      <c r="G8" s="15">
        <v>370</v>
      </c>
      <c r="H8" s="14"/>
      <c r="I8" s="15">
        <v>0</v>
      </c>
      <c r="J8" s="14"/>
      <c r="K8" s="15">
        <v>0</v>
      </c>
      <c r="L8" s="14"/>
      <c r="M8" s="15">
        <v>0</v>
      </c>
      <c r="N8" s="14"/>
      <c r="O8" s="15">
        <v>822172229960</v>
      </c>
      <c r="P8" s="14"/>
      <c r="Q8" s="15">
        <v>0</v>
      </c>
      <c r="R8" s="14"/>
      <c r="S8" s="15">
        <v>822172229960</v>
      </c>
    </row>
    <row r="9" spans="1:19" ht="22.5" customHeight="1" x14ac:dyDescent="0.2">
      <c r="A9" s="26" t="s">
        <v>19</v>
      </c>
      <c r="B9" s="12"/>
      <c r="C9" s="26" t="s">
        <v>76</v>
      </c>
      <c r="D9" s="12"/>
      <c r="E9" s="20">
        <v>3667623586</v>
      </c>
      <c r="F9" s="14"/>
      <c r="G9" s="20">
        <v>320</v>
      </c>
      <c r="H9" s="14"/>
      <c r="I9" s="20">
        <v>0</v>
      </c>
      <c r="J9" s="14"/>
      <c r="K9" s="20">
        <v>0</v>
      </c>
      <c r="L9" s="14"/>
      <c r="M9" s="20">
        <v>0</v>
      </c>
      <c r="N9" s="14"/>
      <c r="O9" s="20">
        <v>1173639547520</v>
      </c>
      <c r="P9" s="14"/>
      <c r="Q9" s="20">
        <v>0</v>
      </c>
      <c r="R9" s="14"/>
      <c r="S9" s="20">
        <v>1173639547520</v>
      </c>
    </row>
    <row r="10" spans="1:19" ht="22.5" customHeight="1" x14ac:dyDescent="0.2">
      <c r="A10" s="5" t="s">
        <v>21</v>
      </c>
      <c r="B10" s="12"/>
      <c r="C10" s="27"/>
      <c r="D10" s="12"/>
      <c r="E10" s="22"/>
      <c r="F10" s="14"/>
      <c r="G10" s="22"/>
      <c r="H10" s="14"/>
      <c r="I10" s="22">
        <v>0</v>
      </c>
      <c r="J10" s="14"/>
      <c r="K10" s="22">
        <v>0</v>
      </c>
      <c r="L10" s="14"/>
      <c r="M10" s="22">
        <v>0</v>
      </c>
      <c r="N10" s="14"/>
      <c r="O10" s="22">
        <f>SUM(O8:O9)</f>
        <v>1995811777480</v>
      </c>
      <c r="P10" s="14"/>
      <c r="Q10" s="22">
        <v>0</v>
      </c>
      <c r="R10" s="14"/>
      <c r="S10" s="22">
        <f>SUM(S8:S9)</f>
        <v>1995811777480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activeCell="D30" sqref="D3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36" t="s">
        <v>90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21.75" customHeight="1" x14ac:dyDescent="0.2">
      <c r="A2" s="36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21.75" customHeight="1" x14ac:dyDescent="0.2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45" customHeight="1" x14ac:dyDescent="0.2"/>
    <row r="5" spans="1:20" ht="23.25" customHeight="1" x14ac:dyDescent="0.2">
      <c r="A5" s="46" t="s">
        <v>77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0" ht="23.25" customHeight="1" x14ac:dyDescent="0.2">
      <c r="A6" s="41" t="s">
        <v>43</v>
      </c>
      <c r="B6" s="12"/>
      <c r="C6" s="12"/>
      <c r="D6" s="12"/>
      <c r="E6" s="12"/>
      <c r="F6" s="12"/>
      <c r="G6" s="12"/>
      <c r="H6" s="12"/>
      <c r="I6" s="12"/>
      <c r="J6" s="41" t="s">
        <v>50</v>
      </c>
      <c r="K6" s="41"/>
      <c r="L6" s="41"/>
      <c r="M6" s="41"/>
      <c r="N6" s="41"/>
      <c r="O6" s="12"/>
      <c r="P6" s="41" t="s">
        <v>51</v>
      </c>
      <c r="Q6" s="41"/>
      <c r="R6" s="41"/>
      <c r="S6" s="41"/>
      <c r="T6" s="41"/>
    </row>
    <row r="7" spans="1:20" ht="23.25" customHeight="1" x14ac:dyDescent="0.2">
      <c r="A7" s="41"/>
      <c r="B7" s="12"/>
      <c r="C7" s="6" t="s">
        <v>78</v>
      </c>
      <c r="D7" s="12"/>
      <c r="E7" s="48" t="s">
        <v>34</v>
      </c>
      <c r="F7" s="48"/>
      <c r="G7" s="12"/>
      <c r="H7" s="6" t="s">
        <v>79</v>
      </c>
      <c r="I7" s="12"/>
      <c r="J7" s="7" t="s">
        <v>80</v>
      </c>
      <c r="K7" s="13"/>
      <c r="L7" s="7" t="s">
        <v>73</v>
      </c>
      <c r="M7" s="13"/>
      <c r="N7" s="7" t="s">
        <v>81</v>
      </c>
      <c r="O7" s="12"/>
      <c r="P7" s="7" t="s">
        <v>80</v>
      </c>
      <c r="Q7" s="13"/>
      <c r="R7" s="7" t="s">
        <v>73</v>
      </c>
      <c r="S7" s="13"/>
      <c r="T7" s="7" t="s">
        <v>81</v>
      </c>
    </row>
    <row r="8" spans="1:20" ht="23.25" customHeight="1" x14ac:dyDescent="0.2">
      <c r="A8" s="32" t="s">
        <v>63</v>
      </c>
      <c r="B8" s="12"/>
      <c r="C8" s="33"/>
      <c r="D8" s="12"/>
      <c r="E8" s="32" t="s">
        <v>82</v>
      </c>
      <c r="F8" s="13"/>
      <c r="G8" s="12"/>
      <c r="H8" s="34">
        <v>23</v>
      </c>
      <c r="I8" s="12"/>
      <c r="J8" s="31">
        <v>0</v>
      </c>
      <c r="K8" s="12"/>
      <c r="L8" s="31">
        <v>0</v>
      </c>
      <c r="M8" s="12"/>
      <c r="N8" s="31">
        <v>0</v>
      </c>
      <c r="O8" s="12"/>
      <c r="P8" s="31">
        <v>809831373</v>
      </c>
      <c r="Q8" s="12"/>
      <c r="R8" s="31">
        <v>0</v>
      </c>
      <c r="S8" s="12"/>
      <c r="T8" s="31">
        <v>809831373</v>
      </c>
    </row>
    <row r="9" spans="1:20" ht="23.25" customHeight="1" x14ac:dyDescent="0.2">
      <c r="A9" s="5" t="s">
        <v>21</v>
      </c>
      <c r="B9" s="12"/>
      <c r="C9" s="27"/>
      <c r="D9" s="12"/>
      <c r="E9" s="27"/>
      <c r="F9" s="12"/>
      <c r="G9" s="12"/>
      <c r="H9" s="27"/>
      <c r="I9" s="12"/>
      <c r="J9" s="27">
        <v>0</v>
      </c>
      <c r="K9" s="12"/>
      <c r="L9" s="27">
        <v>0</v>
      </c>
      <c r="M9" s="12"/>
      <c r="N9" s="27">
        <v>0</v>
      </c>
      <c r="O9" s="12"/>
      <c r="P9" s="27">
        <v>809831373</v>
      </c>
      <c r="Q9" s="12"/>
      <c r="R9" s="27">
        <v>0</v>
      </c>
      <c r="S9" s="12"/>
      <c r="T9" s="27">
        <v>809831373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D30" sqref="D30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6" t="s">
        <v>90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1.75" customHeight="1" x14ac:dyDescent="0.2">
      <c r="A2" s="36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1.75" customHeight="1" x14ac:dyDescent="0.2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14.45" customHeight="1" x14ac:dyDescent="0.2"/>
    <row r="5" spans="1:13" s="35" customFormat="1" ht="24" customHeight="1" x14ac:dyDescent="0.2">
      <c r="A5" s="46" t="s">
        <v>83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24" customHeight="1" x14ac:dyDescent="0.2">
      <c r="A6" s="41" t="s">
        <v>43</v>
      </c>
      <c r="B6" s="12"/>
      <c r="C6" s="41" t="s">
        <v>50</v>
      </c>
      <c r="D6" s="41"/>
      <c r="E6" s="41"/>
      <c r="F6" s="41"/>
      <c r="G6" s="41"/>
      <c r="H6" s="12"/>
      <c r="I6" s="41" t="s">
        <v>51</v>
      </c>
      <c r="J6" s="41"/>
      <c r="K6" s="41"/>
      <c r="L6" s="41"/>
      <c r="M6" s="41"/>
    </row>
    <row r="7" spans="1:13" ht="24" customHeight="1" x14ac:dyDescent="0.2">
      <c r="A7" s="41"/>
      <c r="B7" s="12"/>
      <c r="C7" s="7" t="s">
        <v>80</v>
      </c>
      <c r="D7" s="13"/>
      <c r="E7" s="7" t="s">
        <v>73</v>
      </c>
      <c r="F7" s="13"/>
      <c r="G7" s="7" t="s">
        <v>81</v>
      </c>
      <c r="H7" s="12"/>
      <c r="I7" s="7" t="s">
        <v>80</v>
      </c>
      <c r="J7" s="13"/>
      <c r="K7" s="7" t="s">
        <v>73</v>
      </c>
      <c r="L7" s="13"/>
      <c r="M7" s="7" t="s">
        <v>81</v>
      </c>
    </row>
    <row r="8" spans="1:13" ht="24" customHeight="1" x14ac:dyDescent="0.2">
      <c r="A8" s="24" t="s">
        <v>101</v>
      </c>
      <c r="B8" s="12"/>
      <c r="C8" s="28">
        <v>52298</v>
      </c>
      <c r="D8" s="12"/>
      <c r="E8" s="28">
        <v>0</v>
      </c>
      <c r="F8" s="12"/>
      <c r="G8" s="28">
        <v>52298</v>
      </c>
      <c r="H8" s="12"/>
      <c r="I8" s="28">
        <v>929290</v>
      </c>
      <c r="J8" s="12"/>
      <c r="K8" s="28">
        <v>0</v>
      </c>
      <c r="L8" s="12"/>
      <c r="M8" s="28">
        <v>929290</v>
      </c>
    </row>
    <row r="9" spans="1:13" ht="24" customHeight="1" x14ac:dyDescent="0.2">
      <c r="A9" s="25" t="s">
        <v>101</v>
      </c>
      <c r="B9" s="12"/>
      <c r="C9" s="29">
        <v>39808</v>
      </c>
      <c r="D9" s="12"/>
      <c r="E9" s="29">
        <v>0</v>
      </c>
      <c r="F9" s="12"/>
      <c r="G9" s="29">
        <v>39808</v>
      </c>
      <c r="H9" s="12"/>
      <c r="I9" s="29">
        <v>80820</v>
      </c>
      <c r="J9" s="12"/>
      <c r="K9" s="29">
        <v>0</v>
      </c>
      <c r="L9" s="12"/>
      <c r="M9" s="29">
        <v>80820</v>
      </c>
    </row>
    <row r="10" spans="1:13" ht="24" customHeight="1" x14ac:dyDescent="0.2">
      <c r="A10" s="25" t="s">
        <v>101</v>
      </c>
      <c r="B10" s="12"/>
      <c r="C10" s="29">
        <v>290049</v>
      </c>
      <c r="D10" s="12"/>
      <c r="E10" s="29">
        <v>0</v>
      </c>
      <c r="F10" s="12"/>
      <c r="G10" s="29">
        <v>290049</v>
      </c>
      <c r="H10" s="12"/>
      <c r="I10" s="29">
        <v>9334721</v>
      </c>
      <c r="J10" s="12"/>
      <c r="K10" s="29">
        <v>0</v>
      </c>
      <c r="L10" s="12"/>
      <c r="M10" s="29">
        <v>9334721</v>
      </c>
    </row>
    <row r="11" spans="1:13" ht="24" customHeight="1" x14ac:dyDescent="0.2">
      <c r="A11" s="25" t="s">
        <v>101</v>
      </c>
      <c r="B11" s="12"/>
      <c r="C11" s="29">
        <v>297296</v>
      </c>
      <c r="D11" s="12"/>
      <c r="E11" s="29">
        <v>0</v>
      </c>
      <c r="F11" s="12"/>
      <c r="G11" s="29">
        <v>297296</v>
      </c>
      <c r="H11" s="12"/>
      <c r="I11" s="29">
        <v>10953411</v>
      </c>
      <c r="J11" s="12"/>
      <c r="K11" s="29">
        <v>0</v>
      </c>
      <c r="L11" s="12"/>
      <c r="M11" s="29">
        <v>10953411</v>
      </c>
    </row>
    <row r="12" spans="1:13" ht="24" customHeight="1" x14ac:dyDescent="0.2">
      <c r="A12" s="26" t="s">
        <v>102</v>
      </c>
      <c r="B12" s="12"/>
      <c r="C12" s="30">
        <v>90968</v>
      </c>
      <c r="D12" s="12"/>
      <c r="E12" s="30">
        <v>0</v>
      </c>
      <c r="F12" s="12"/>
      <c r="G12" s="30">
        <v>90968</v>
      </c>
      <c r="H12" s="12"/>
      <c r="I12" s="30">
        <v>118192</v>
      </c>
      <c r="J12" s="12"/>
      <c r="K12" s="30">
        <v>0</v>
      </c>
      <c r="L12" s="12"/>
      <c r="M12" s="30">
        <v>118192</v>
      </c>
    </row>
    <row r="13" spans="1:13" ht="24" customHeight="1" x14ac:dyDescent="0.2">
      <c r="A13" s="5" t="s">
        <v>21</v>
      </c>
      <c r="B13" s="12"/>
      <c r="C13" s="27">
        <f>SUM(C8:C12)</f>
        <v>770419</v>
      </c>
      <c r="D13" s="12"/>
      <c r="E13" s="27">
        <v>0</v>
      </c>
      <c r="F13" s="12"/>
      <c r="G13" s="27">
        <f>SUM(G8:G12)</f>
        <v>770419</v>
      </c>
      <c r="H13" s="12"/>
      <c r="I13" s="27">
        <f>SUM(I8:I12)</f>
        <v>21416434</v>
      </c>
      <c r="J13" s="12"/>
      <c r="K13" s="27">
        <v>0</v>
      </c>
      <c r="L13" s="12"/>
      <c r="M13" s="27">
        <f>SUM(M8:M12)</f>
        <v>21416434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9"/>
  <sheetViews>
    <sheetView rightToLeft="1" topLeftCell="A4" workbookViewId="0">
      <selection activeCell="D30" sqref="D30"/>
    </sheetView>
  </sheetViews>
  <sheetFormatPr defaultRowHeight="12.75" x14ac:dyDescent="0.2"/>
  <cols>
    <col min="1" max="1" width="31.42578125" customWidth="1"/>
    <col min="2" max="2" width="1.28515625" customWidth="1"/>
    <col min="3" max="3" width="16.85546875" bestFit="1" customWidth="1"/>
    <col min="4" max="4" width="1.28515625" customWidth="1"/>
    <col min="5" max="5" width="18.5703125" bestFit="1" customWidth="1"/>
    <col min="6" max="6" width="1.28515625" customWidth="1"/>
    <col min="7" max="7" width="19.140625" bestFit="1" customWidth="1"/>
    <col min="8" max="8" width="1.28515625" customWidth="1"/>
    <col min="9" max="9" width="21.85546875" bestFit="1" customWidth="1"/>
    <col min="10" max="10" width="1.28515625" customWidth="1"/>
    <col min="11" max="11" width="14.5703125" bestFit="1" customWidth="1"/>
    <col min="12" max="12" width="1.28515625" customWidth="1"/>
    <col min="13" max="13" width="19.5703125" bestFit="1" customWidth="1"/>
    <col min="14" max="14" width="1.28515625" customWidth="1"/>
    <col min="15" max="15" width="20.42578125" bestFit="1" customWidth="1"/>
    <col min="16" max="16" width="1.28515625" customWidth="1"/>
    <col min="17" max="17" width="22" customWidth="1"/>
  </cols>
  <sheetData>
    <row r="1" spans="1:17" ht="29.1" customHeight="1" x14ac:dyDescent="0.2">
      <c r="A1" s="36" t="s">
        <v>90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1.75" customHeight="1" x14ac:dyDescent="0.2">
      <c r="A2" s="36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1.75" customHeight="1" x14ac:dyDescent="0.2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14.45" customHeight="1" x14ac:dyDescent="0.2"/>
    <row r="5" spans="1:17" ht="24.75" customHeight="1" x14ac:dyDescent="0.2">
      <c r="A5" s="46" t="s">
        <v>84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24.75" customHeight="1" x14ac:dyDescent="0.2">
      <c r="A6" s="41" t="s">
        <v>43</v>
      </c>
      <c r="B6" s="12"/>
      <c r="C6" s="41" t="s">
        <v>50</v>
      </c>
      <c r="D6" s="41"/>
      <c r="E6" s="41"/>
      <c r="F6" s="41"/>
      <c r="G6" s="41"/>
      <c r="H6" s="41"/>
      <c r="I6" s="41"/>
      <c r="J6" s="12"/>
      <c r="K6" s="41" t="s">
        <v>51</v>
      </c>
      <c r="L6" s="41"/>
      <c r="M6" s="41"/>
      <c r="N6" s="41"/>
      <c r="O6" s="41"/>
      <c r="P6" s="41"/>
      <c r="Q6" s="41"/>
    </row>
    <row r="7" spans="1:17" ht="24.75" customHeight="1" x14ac:dyDescent="0.2">
      <c r="A7" s="41"/>
      <c r="B7" s="12"/>
      <c r="C7" s="7" t="s">
        <v>12</v>
      </c>
      <c r="D7" s="13"/>
      <c r="E7" s="7" t="s">
        <v>85</v>
      </c>
      <c r="F7" s="13"/>
      <c r="G7" s="61" t="s">
        <v>86</v>
      </c>
      <c r="H7" s="13"/>
      <c r="I7" s="7" t="s">
        <v>87</v>
      </c>
      <c r="J7" s="12"/>
      <c r="K7" s="7" t="s">
        <v>12</v>
      </c>
      <c r="L7" s="13"/>
      <c r="M7" s="7" t="s">
        <v>85</v>
      </c>
      <c r="N7" s="13"/>
      <c r="O7" s="7" t="s">
        <v>86</v>
      </c>
      <c r="P7" s="13"/>
      <c r="Q7" s="7" t="s">
        <v>87</v>
      </c>
    </row>
    <row r="8" spans="1:17" ht="24.75" customHeight="1" x14ac:dyDescent="0.2">
      <c r="A8" s="24" t="s">
        <v>31</v>
      </c>
      <c r="B8" s="51"/>
      <c r="C8" s="15">
        <v>623004</v>
      </c>
      <c r="D8" s="53"/>
      <c r="E8" s="15">
        <v>24172391330</v>
      </c>
      <c r="F8" s="53"/>
      <c r="G8" s="60">
        <f>-(E8-I8)</f>
        <v>-23353554139</v>
      </c>
      <c r="H8" s="53"/>
      <c r="I8" s="15">
        <v>818837191</v>
      </c>
      <c r="J8" s="53"/>
      <c r="K8" s="15">
        <v>20299357</v>
      </c>
      <c r="L8" s="53"/>
      <c r="M8" s="15">
        <v>696187263608</v>
      </c>
      <c r="N8" s="53"/>
      <c r="O8" s="60">
        <f>-(M8-Q8)</f>
        <v>-687666327957</v>
      </c>
      <c r="P8" s="53"/>
      <c r="Q8" s="15">
        <v>8520935651</v>
      </c>
    </row>
    <row r="9" spans="1:17" ht="24.75" customHeight="1" x14ac:dyDescent="0.2">
      <c r="A9" s="25" t="s">
        <v>58</v>
      </c>
      <c r="B9" s="51"/>
      <c r="C9" s="17">
        <v>157377415</v>
      </c>
      <c r="D9" s="53"/>
      <c r="E9" s="17">
        <v>3293423493233</v>
      </c>
      <c r="F9" s="53"/>
      <c r="G9" s="60">
        <f t="shared" ref="G9:G16" si="0">-(E9-I9)</f>
        <v>-3174228635155</v>
      </c>
      <c r="H9" s="53"/>
      <c r="I9" s="17">
        <v>119194858078</v>
      </c>
      <c r="J9" s="53"/>
      <c r="K9" s="17">
        <v>558890530</v>
      </c>
      <c r="L9" s="53"/>
      <c r="M9" s="17">
        <v>11007743566738</v>
      </c>
      <c r="N9" s="53"/>
      <c r="O9" s="60">
        <f t="shared" ref="O9:O16" si="1">-(M9-Q9)</f>
        <v>-10611482075932</v>
      </c>
      <c r="P9" s="53"/>
      <c r="Q9" s="17">
        <v>396261490806</v>
      </c>
    </row>
    <row r="10" spans="1:17" ht="24.75" customHeight="1" x14ac:dyDescent="0.2">
      <c r="A10" s="25" t="s">
        <v>18</v>
      </c>
      <c r="B10" s="51"/>
      <c r="C10" s="17">
        <v>33200000</v>
      </c>
      <c r="D10" s="53"/>
      <c r="E10" s="17">
        <v>448025242404</v>
      </c>
      <c r="F10" s="53"/>
      <c r="G10" s="60">
        <f t="shared" si="0"/>
        <v>-283778864791</v>
      </c>
      <c r="H10" s="53"/>
      <c r="I10" s="17">
        <v>164246377613</v>
      </c>
      <c r="J10" s="53"/>
      <c r="K10" s="17">
        <v>1243193445</v>
      </c>
      <c r="L10" s="53"/>
      <c r="M10" s="17">
        <v>15569024550705</v>
      </c>
      <c r="N10" s="53"/>
      <c r="O10" s="60">
        <f t="shared" si="1"/>
        <v>-9009204358313</v>
      </c>
      <c r="P10" s="53"/>
      <c r="Q10" s="17">
        <v>6559820192392</v>
      </c>
    </row>
    <row r="11" spans="1:17" ht="24.75" customHeight="1" x14ac:dyDescent="0.2">
      <c r="A11" s="25" t="s">
        <v>32</v>
      </c>
      <c r="B11" s="51"/>
      <c r="C11" s="17">
        <v>2441247</v>
      </c>
      <c r="D11" s="53"/>
      <c r="E11" s="17">
        <v>283368728589</v>
      </c>
      <c r="F11" s="53"/>
      <c r="G11" s="60">
        <f t="shared" si="0"/>
        <v>-278892676537</v>
      </c>
      <c r="H11" s="53"/>
      <c r="I11" s="17">
        <v>4476052052</v>
      </c>
      <c r="J11" s="53"/>
      <c r="K11" s="17">
        <v>50785297</v>
      </c>
      <c r="L11" s="53"/>
      <c r="M11" s="17">
        <v>5804290308394</v>
      </c>
      <c r="N11" s="53"/>
      <c r="O11" s="60">
        <f t="shared" si="1"/>
        <v>-5745367001384</v>
      </c>
      <c r="P11" s="53"/>
      <c r="Q11" s="17">
        <v>58923307010</v>
      </c>
    </row>
    <row r="12" spans="1:17" ht="24.75" customHeight="1" x14ac:dyDescent="0.2">
      <c r="A12" s="25" t="s">
        <v>20</v>
      </c>
      <c r="B12" s="51"/>
      <c r="C12" s="17">
        <v>1707820</v>
      </c>
      <c r="D12" s="53"/>
      <c r="E12" s="17">
        <v>6172907566</v>
      </c>
      <c r="F12" s="53"/>
      <c r="G12" s="60">
        <f t="shared" si="0"/>
        <v>-8408288929</v>
      </c>
      <c r="H12" s="53"/>
      <c r="I12" s="17">
        <v>-2235381363</v>
      </c>
      <c r="J12" s="53"/>
      <c r="K12" s="17">
        <v>65021628</v>
      </c>
      <c r="L12" s="53"/>
      <c r="M12" s="17">
        <v>325650412322</v>
      </c>
      <c r="N12" s="53"/>
      <c r="O12" s="60">
        <f t="shared" si="1"/>
        <v>-317826966086</v>
      </c>
      <c r="P12" s="53"/>
      <c r="Q12" s="17">
        <v>7823446236</v>
      </c>
    </row>
    <row r="13" spans="1:17" ht="24.75" customHeight="1" x14ac:dyDescent="0.2">
      <c r="A13" s="25" t="s">
        <v>30</v>
      </c>
      <c r="B13" s="51"/>
      <c r="C13" s="17">
        <v>4173010</v>
      </c>
      <c r="D13" s="53"/>
      <c r="E13" s="17">
        <v>91180017550</v>
      </c>
      <c r="F13" s="53"/>
      <c r="G13" s="60">
        <f t="shared" si="0"/>
        <v>-90297507394</v>
      </c>
      <c r="H13" s="53"/>
      <c r="I13" s="17">
        <v>882510156</v>
      </c>
      <c r="J13" s="53"/>
      <c r="K13" s="17">
        <v>50181802</v>
      </c>
      <c r="L13" s="53"/>
      <c r="M13" s="17">
        <v>1091180295945</v>
      </c>
      <c r="N13" s="53"/>
      <c r="O13" s="60">
        <f t="shared" si="1"/>
        <v>-1085856884163</v>
      </c>
      <c r="P13" s="53"/>
      <c r="Q13" s="17">
        <v>5323411782</v>
      </c>
    </row>
    <row r="14" spans="1:17" ht="24.75" customHeight="1" x14ac:dyDescent="0.2">
      <c r="A14" s="25" t="s">
        <v>59</v>
      </c>
      <c r="B14" s="51"/>
      <c r="C14" s="17">
        <v>0</v>
      </c>
      <c r="D14" s="53"/>
      <c r="E14" s="17">
        <v>0</v>
      </c>
      <c r="F14" s="53"/>
      <c r="G14" s="60">
        <f t="shared" si="0"/>
        <v>0</v>
      </c>
      <c r="H14" s="53"/>
      <c r="I14" s="17">
        <v>0</v>
      </c>
      <c r="J14" s="53"/>
      <c r="K14" s="17">
        <v>65750000</v>
      </c>
      <c r="L14" s="53"/>
      <c r="M14" s="17">
        <v>1934364944519</v>
      </c>
      <c r="N14" s="53"/>
      <c r="O14" s="60">
        <f t="shared" si="1"/>
        <v>-1918195535597</v>
      </c>
      <c r="P14" s="53"/>
      <c r="Q14" s="17">
        <v>16169408922</v>
      </c>
    </row>
    <row r="15" spans="1:17" ht="24.75" customHeight="1" x14ac:dyDescent="0.2">
      <c r="A15" s="25" t="s">
        <v>19</v>
      </c>
      <c r="B15" s="51"/>
      <c r="C15" s="17">
        <v>0</v>
      </c>
      <c r="D15" s="53"/>
      <c r="E15" s="17">
        <v>0</v>
      </c>
      <c r="F15" s="53"/>
      <c r="G15" s="60">
        <f t="shared" si="0"/>
        <v>0</v>
      </c>
      <c r="H15" s="53"/>
      <c r="I15" s="17">
        <v>0</v>
      </c>
      <c r="J15" s="53"/>
      <c r="K15" s="17">
        <v>75494762</v>
      </c>
      <c r="L15" s="53"/>
      <c r="M15" s="17">
        <v>128348777370</v>
      </c>
      <c r="N15" s="53"/>
      <c r="O15" s="60">
        <f t="shared" si="1"/>
        <v>-152953246913</v>
      </c>
      <c r="P15" s="53"/>
      <c r="Q15" s="17">
        <v>-24604469543</v>
      </c>
    </row>
    <row r="16" spans="1:17" ht="24.75" customHeight="1" x14ac:dyDescent="0.2">
      <c r="A16" s="26" t="s">
        <v>63</v>
      </c>
      <c r="B16" s="51"/>
      <c r="C16" s="20">
        <v>0</v>
      </c>
      <c r="D16" s="53"/>
      <c r="E16" s="20">
        <v>0</v>
      </c>
      <c r="F16" s="53"/>
      <c r="G16" s="60">
        <f t="shared" si="0"/>
        <v>0</v>
      </c>
      <c r="H16" s="53"/>
      <c r="I16" s="20">
        <v>0</v>
      </c>
      <c r="J16" s="53"/>
      <c r="K16" s="20">
        <v>5000</v>
      </c>
      <c r="L16" s="53"/>
      <c r="M16" s="20">
        <v>5000000000</v>
      </c>
      <c r="N16" s="53"/>
      <c r="O16" s="60">
        <f t="shared" si="1"/>
        <v>-4921429375</v>
      </c>
      <c r="P16" s="53"/>
      <c r="Q16" s="20">
        <v>78570625</v>
      </c>
    </row>
    <row r="17" spans="1:17" ht="24.75" customHeight="1" thickBot="1" x14ac:dyDescent="0.25">
      <c r="A17" s="11" t="s">
        <v>21</v>
      </c>
      <c r="B17" s="51"/>
      <c r="C17" s="22">
        <f>SUM(C8:C16)</f>
        <v>199522496</v>
      </c>
      <c r="D17" s="53"/>
      <c r="E17" s="22">
        <f>SUM(E8:E16)</f>
        <v>4146342780672</v>
      </c>
      <c r="F17" s="53"/>
      <c r="G17" s="22">
        <f>SUM(G8:G16)</f>
        <v>-3858959526945</v>
      </c>
      <c r="H17" s="53"/>
      <c r="I17" s="22">
        <f>SUM(I8:I16)</f>
        <v>287383253727</v>
      </c>
      <c r="J17" s="53"/>
      <c r="K17" s="22">
        <f>SUM(K8:K16)</f>
        <v>2129621821</v>
      </c>
      <c r="L17" s="53"/>
      <c r="M17" s="22">
        <f>SUM(M8:M16)</f>
        <v>36561790119601</v>
      </c>
      <c r="N17" s="53"/>
      <c r="O17" s="22">
        <f>SUM(O8:O16)</f>
        <v>-29533473825720</v>
      </c>
      <c r="P17" s="53"/>
      <c r="Q17" s="22">
        <f>SUM(Q8:Q16)</f>
        <v>7028316293881</v>
      </c>
    </row>
    <row r="18" spans="1:17" ht="13.5" thickTop="1" x14ac:dyDescent="0.2"/>
    <row r="19" spans="1:17" x14ac:dyDescent="0.2">
      <c r="E19" s="4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29"/>
  <sheetViews>
    <sheetView rightToLeft="1" workbookViewId="0">
      <selection activeCell="D30" sqref="D30"/>
    </sheetView>
  </sheetViews>
  <sheetFormatPr defaultRowHeight="12.75" x14ac:dyDescent="0.2"/>
  <cols>
    <col min="1" max="1" width="26.42578125" bestFit="1" customWidth="1"/>
    <col min="2" max="2" width="1.28515625" customWidth="1"/>
    <col min="3" max="3" width="16.5703125" bestFit="1" customWidth="1"/>
    <col min="4" max="4" width="1.28515625" customWidth="1"/>
    <col min="5" max="5" width="19.7109375" bestFit="1" customWidth="1"/>
    <col min="6" max="6" width="1.28515625" customWidth="1"/>
    <col min="7" max="7" width="20.42578125" bestFit="1" customWidth="1"/>
    <col min="8" max="8" width="1.28515625" customWidth="1"/>
    <col min="9" max="9" width="26.42578125" bestFit="1" customWidth="1"/>
    <col min="10" max="10" width="1.28515625" customWidth="1"/>
    <col min="11" max="11" width="14.42578125" bestFit="1" customWidth="1"/>
    <col min="12" max="12" width="1.28515625" customWidth="1"/>
    <col min="13" max="13" width="19.7109375" bestFit="1" customWidth="1"/>
    <col min="14" max="14" width="1.28515625" customWidth="1"/>
    <col min="15" max="15" width="20.28515625" bestFit="1" customWidth="1"/>
    <col min="16" max="16" width="1.28515625" customWidth="1"/>
    <col min="17" max="17" width="25.5703125" customWidth="1"/>
  </cols>
  <sheetData>
    <row r="1" spans="1:17" ht="29.1" customHeight="1" x14ac:dyDescent="0.2">
      <c r="A1" s="36" t="s">
        <v>90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1.75" customHeight="1" x14ac:dyDescent="0.2">
      <c r="A2" s="36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1.75" customHeight="1" x14ac:dyDescent="0.2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14.45" customHeight="1" x14ac:dyDescent="0.2"/>
    <row r="5" spans="1:17" ht="24" customHeight="1" x14ac:dyDescent="0.2">
      <c r="A5" s="46" t="s">
        <v>88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24" customHeight="1" x14ac:dyDescent="0.2">
      <c r="A6" s="41" t="s">
        <v>43</v>
      </c>
      <c r="B6" s="51"/>
      <c r="C6" s="41" t="s">
        <v>50</v>
      </c>
      <c r="D6" s="41"/>
      <c r="E6" s="41"/>
      <c r="F6" s="41"/>
      <c r="G6" s="41"/>
      <c r="H6" s="41"/>
      <c r="I6" s="41"/>
      <c r="J6" s="51"/>
      <c r="K6" s="41" t="s">
        <v>51</v>
      </c>
      <c r="L6" s="41"/>
      <c r="M6" s="41"/>
      <c r="N6" s="41"/>
      <c r="O6" s="41"/>
      <c r="P6" s="41"/>
      <c r="Q6" s="41"/>
    </row>
    <row r="7" spans="1:17" ht="40.5" customHeight="1" x14ac:dyDescent="0.2">
      <c r="A7" s="41"/>
      <c r="B7" s="51"/>
      <c r="C7" s="7" t="s">
        <v>12</v>
      </c>
      <c r="D7" s="52"/>
      <c r="E7" s="7" t="s">
        <v>14</v>
      </c>
      <c r="F7" s="52"/>
      <c r="G7" s="61" t="s">
        <v>86</v>
      </c>
      <c r="H7" s="52"/>
      <c r="I7" s="7" t="s">
        <v>89</v>
      </c>
      <c r="J7" s="51"/>
      <c r="K7" s="7" t="s">
        <v>12</v>
      </c>
      <c r="L7" s="52"/>
      <c r="M7" s="7" t="s">
        <v>14</v>
      </c>
      <c r="N7" s="52"/>
      <c r="O7" s="7" t="s">
        <v>86</v>
      </c>
      <c r="P7" s="52"/>
      <c r="Q7" s="7" t="s">
        <v>89</v>
      </c>
    </row>
    <row r="8" spans="1:17" ht="24" customHeight="1" x14ac:dyDescent="0.2">
      <c r="A8" s="24" t="s">
        <v>18</v>
      </c>
      <c r="B8" s="51"/>
      <c r="C8" s="15">
        <v>1782931756</v>
      </c>
      <c r="D8" s="53"/>
      <c r="E8" s="15">
        <v>24389785404477.898</v>
      </c>
      <c r="F8" s="53"/>
      <c r="G8" s="60">
        <f>-(E8-I8)</f>
        <v>-24540798790529.898</v>
      </c>
      <c r="H8" s="53"/>
      <c r="I8" s="15">
        <v>-151013386052</v>
      </c>
      <c r="J8" s="53"/>
      <c r="K8" s="15">
        <v>1782931756</v>
      </c>
      <c r="L8" s="53"/>
      <c r="M8" s="15">
        <v>24389785404477.898</v>
      </c>
      <c r="N8" s="53"/>
      <c r="O8" s="60">
        <f>-(M8-Q8)</f>
        <v>-15239709315642.898</v>
      </c>
      <c r="P8" s="53"/>
      <c r="Q8" s="15">
        <v>9150076088835</v>
      </c>
    </row>
    <row r="9" spans="1:17" ht="24" customHeight="1" x14ac:dyDescent="0.2">
      <c r="A9" s="25" t="s">
        <v>30</v>
      </c>
      <c r="B9" s="51"/>
      <c r="C9" s="17">
        <v>49082838</v>
      </c>
      <c r="D9" s="53"/>
      <c r="E9" s="17">
        <v>1099687988561</v>
      </c>
      <c r="F9" s="53"/>
      <c r="G9" s="60">
        <f t="shared" ref="G9:G15" si="0">-(E9-I9)</f>
        <v>-1084452346975</v>
      </c>
      <c r="H9" s="53"/>
      <c r="I9" s="17">
        <v>15235641586</v>
      </c>
      <c r="J9" s="53"/>
      <c r="K9" s="17">
        <v>49082838</v>
      </c>
      <c r="L9" s="53"/>
      <c r="M9" s="17">
        <v>1099687988561</v>
      </c>
      <c r="N9" s="53"/>
      <c r="O9" s="60">
        <f t="shared" ref="O9:O15" si="1">-(M9-Q9)</f>
        <v>-1083786753326</v>
      </c>
      <c r="P9" s="53"/>
      <c r="Q9" s="17">
        <v>15901235235</v>
      </c>
    </row>
    <row r="10" spans="1:17" ht="24" customHeight="1" x14ac:dyDescent="0.2">
      <c r="A10" s="25" t="s">
        <v>32</v>
      </c>
      <c r="B10" s="51"/>
      <c r="C10" s="17">
        <v>17793984</v>
      </c>
      <c r="D10" s="53"/>
      <c r="E10" s="17">
        <v>2111242535042</v>
      </c>
      <c r="F10" s="53"/>
      <c r="G10" s="60">
        <f t="shared" si="0"/>
        <v>-2103158705970</v>
      </c>
      <c r="H10" s="53"/>
      <c r="I10" s="17">
        <v>8083829072</v>
      </c>
      <c r="J10" s="53"/>
      <c r="K10" s="17">
        <v>17793984</v>
      </c>
      <c r="L10" s="53"/>
      <c r="M10" s="17">
        <v>2111242535042</v>
      </c>
      <c r="N10" s="53"/>
      <c r="O10" s="60">
        <f t="shared" si="1"/>
        <v>-2098007511392</v>
      </c>
      <c r="P10" s="53"/>
      <c r="Q10" s="17">
        <v>13235023650</v>
      </c>
    </row>
    <row r="11" spans="1:17" ht="24" customHeight="1" x14ac:dyDescent="0.2">
      <c r="A11" s="25" t="s">
        <v>20</v>
      </c>
      <c r="B11" s="51"/>
      <c r="C11" s="17">
        <v>228074848</v>
      </c>
      <c r="D11" s="53"/>
      <c r="E11" s="17">
        <v>827966189882.68396</v>
      </c>
      <c r="F11" s="53"/>
      <c r="G11" s="60">
        <f t="shared" si="0"/>
        <v>-889986714329.68396</v>
      </c>
      <c r="H11" s="53"/>
      <c r="I11" s="17">
        <v>-62020524447</v>
      </c>
      <c r="J11" s="53"/>
      <c r="K11" s="17">
        <v>228074848</v>
      </c>
      <c r="L11" s="53"/>
      <c r="M11" s="17">
        <v>827966189882.68396</v>
      </c>
      <c r="N11" s="53"/>
      <c r="O11" s="60">
        <f>-(M11-Q11)</f>
        <v>-1122831015760.6841</v>
      </c>
      <c r="P11" s="53"/>
      <c r="Q11" s="17">
        <v>-294864825878</v>
      </c>
    </row>
    <row r="12" spans="1:17" ht="24" customHeight="1" x14ac:dyDescent="0.2">
      <c r="A12" s="25" t="s">
        <v>31</v>
      </c>
      <c r="B12" s="51"/>
      <c r="C12" s="17">
        <v>11313328</v>
      </c>
      <c r="D12" s="53"/>
      <c r="E12" s="17">
        <v>450138344639</v>
      </c>
      <c r="F12" s="53"/>
      <c r="G12" s="60">
        <f t="shared" si="0"/>
        <v>-438579202370</v>
      </c>
      <c r="H12" s="53"/>
      <c r="I12" s="17">
        <v>11559142269</v>
      </c>
      <c r="J12" s="53"/>
      <c r="K12" s="17">
        <v>11313328</v>
      </c>
      <c r="L12" s="53"/>
      <c r="M12" s="17">
        <v>450138344639</v>
      </c>
      <c r="N12" s="53"/>
      <c r="O12" s="60">
        <f t="shared" si="1"/>
        <v>-412829529093</v>
      </c>
      <c r="P12" s="53"/>
      <c r="Q12" s="17">
        <v>37308815546</v>
      </c>
    </row>
    <row r="13" spans="1:17" ht="24" customHeight="1" x14ac:dyDescent="0.2">
      <c r="A13" s="25" t="s">
        <v>58</v>
      </c>
      <c r="B13" s="51"/>
      <c r="C13" s="17">
        <v>160143296</v>
      </c>
      <c r="D13" s="53"/>
      <c r="E13" s="17">
        <v>3392185112552</v>
      </c>
      <c r="F13" s="53"/>
      <c r="G13" s="60">
        <f t="shared" si="0"/>
        <v>-3352224706985</v>
      </c>
      <c r="H13" s="53"/>
      <c r="I13" s="17">
        <v>39960405567</v>
      </c>
      <c r="J13" s="53"/>
      <c r="K13" s="17">
        <v>160143296</v>
      </c>
      <c r="L13" s="53"/>
      <c r="M13" s="17">
        <v>3392185112552</v>
      </c>
      <c r="N13" s="53"/>
      <c r="O13" s="60">
        <f t="shared" si="1"/>
        <v>-3204124612972</v>
      </c>
      <c r="P13" s="53"/>
      <c r="Q13" s="17">
        <v>188060499580</v>
      </c>
    </row>
    <row r="14" spans="1:17" ht="24" customHeight="1" x14ac:dyDescent="0.2">
      <c r="A14" s="25" t="s">
        <v>33</v>
      </c>
      <c r="B14" s="51"/>
      <c r="C14" s="17">
        <v>93250000</v>
      </c>
      <c r="D14" s="53"/>
      <c r="E14" s="17">
        <v>1596503822048</v>
      </c>
      <c r="F14" s="53"/>
      <c r="G14" s="60">
        <f t="shared" si="0"/>
        <v>-1556421108001</v>
      </c>
      <c r="H14" s="53"/>
      <c r="I14" s="17">
        <v>40082714047</v>
      </c>
      <c r="J14" s="53"/>
      <c r="K14" s="17">
        <v>93250000</v>
      </c>
      <c r="L14" s="53"/>
      <c r="M14" s="17">
        <v>1596503822048</v>
      </c>
      <c r="N14" s="53"/>
      <c r="O14" s="60">
        <f t="shared" si="1"/>
        <v>-1499735872790</v>
      </c>
      <c r="P14" s="53"/>
      <c r="Q14" s="17">
        <v>96767949258</v>
      </c>
    </row>
    <row r="15" spans="1:17" ht="24" customHeight="1" x14ac:dyDescent="0.2">
      <c r="A15" s="26" t="s">
        <v>19</v>
      </c>
      <c r="B15" s="51"/>
      <c r="C15" s="20">
        <v>3736727052</v>
      </c>
      <c r="D15" s="53"/>
      <c r="E15" s="20">
        <v>5880872244618.7598</v>
      </c>
      <c r="F15" s="53"/>
      <c r="G15" s="60">
        <f t="shared" si="0"/>
        <v>-6078666997682.7598</v>
      </c>
      <c r="H15" s="53"/>
      <c r="I15" s="20">
        <v>-197794753064</v>
      </c>
      <c r="J15" s="53"/>
      <c r="K15" s="20">
        <v>3736727052</v>
      </c>
      <c r="L15" s="53"/>
      <c r="M15" s="20">
        <v>5880872244618.7598</v>
      </c>
      <c r="N15" s="53"/>
      <c r="O15" s="60">
        <f t="shared" si="1"/>
        <v>-7559011378673.7598</v>
      </c>
      <c r="P15" s="53"/>
      <c r="Q15" s="20">
        <v>-1678139134055</v>
      </c>
    </row>
    <row r="16" spans="1:17" ht="24" customHeight="1" thickBot="1" x14ac:dyDescent="0.25">
      <c r="A16" s="11" t="s">
        <v>21</v>
      </c>
      <c r="B16" s="51"/>
      <c r="C16" s="22">
        <f>SUM(C8:C15)</f>
        <v>6079317102</v>
      </c>
      <c r="D16" s="53"/>
      <c r="E16" s="22">
        <f>SUM(E8:E15)</f>
        <v>39748381641821.344</v>
      </c>
      <c r="F16" s="53"/>
      <c r="G16" s="22">
        <f>SUM(G8:G15)</f>
        <v>-40044288572843.344</v>
      </c>
      <c r="H16" s="53"/>
      <c r="I16" s="22">
        <f>SUM(I8:I15)</f>
        <v>-295906931022</v>
      </c>
      <c r="J16" s="53"/>
      <c r="K16" s="22">
        <f>SUM(K8:K15)</f>
        <v>6079317102</v>
      </c>
      <c r="L16" s="53"/>
      <c r="M16" s="22">
        <f>SUM(M8:M15)</f>
        <v>39748381641821.344</v>
      </c>
      <c r="N16" s="53"/>
      <c r="O16" s="22">
        <f>SUM(O8:O15)</f>
        <v>-32220035989650.344</v>
      </c>
      <c r="P16" s="53"/>
      <c r="Q16" s="22">
        <f>SUM(Q8:Q15)</f>
        <v>7528345652171</v>
      </c>
    </row>
    <row r="17" spans="1:17" ht="13.5" thickTop="1" x14ac:dyDescent="0.2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spans="1:17" x14ac:dyDescent="0.2"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7" x14ac:dyDescent="0.2"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7" x14ac:dyDescent="0.2"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7" x14ac:dyDescent="0.2"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7" x14ac:dyDescent="0.2">
      <c r="C22" s="54"/>
      <c r="D22" s="54"/>
      <c r="E22" s="54"/>
      <c r="F22" s="54"/>
      <c r="G22" s="62"/>
      <c r="H22" s="54"/>
      <c r="I22" s="54"/>
      <c r="J22" s="54"/>
      <c r="K22" s="54"/>
      <c r="L22" s="54"/>
      <c r="M22" s="54"/>
      <c r="N22" s="54"/>
      <c r="O22" s="54"/>
      <c r="P22" s="54"/>
    </row>
    <row r="23" spans="1:17" x14ac:dyDescent="0.2"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7" x14ac:dyDescent="0.2"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7" x14ac:dyDescent="0.2"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7" x14ac:dyDescent="0.2"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7" x14ac:dyDescent="0.2"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</row>
    <row r="28" spans="1:17" x14ac:dyDescent="0.2"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</row>
    <row r="29" spans="1:17" x14ac:dyDescent="0.2"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2"/>
  <sheetViews>
    <sheetView rightToLeft="1" workbookViewId="0">
      <selection activeCell="D30" sqref="D30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4.42578125" bestFit="1" customWidth="1"/>
    <col min="7" max="7" width="1.28515625" customWidth="1"/>
    <col min="8" max="8" width="19.7109375" bestFit="1" customWidth="1"/>
    <col min="9" max="9" width="1.28515625" customWidth="1"/>
    <col min="10" max="10" width="19.7109375" bestFit="1" customWidth="1"/>
    <col min="11" max="11" width="1.28515625" customWidth="1"/>
    <col min="12" max="12" width="11.5703125" bestFit="1" customWidth="1"/>
    <col min="13" max="13" width="1.28515625" customWidth="1"/>
    <col min="14" max="14" width="16.7109375" bestFit="1" customWidth="1"/>
    <col min="15" max="15" width="1.28515625" customWidth="1"/>
    <col min="16" max="16" width="12.42578125" bestFit="1" customWidth="1"/>
    <col min="17" max="17" width="1.28515625" customWidth="1"/>
    <col min="18" max="18" width="16.85546875" bestFit="1" customWidth="1"/>
    <col min="19" max="19" width="1.28515625" customWidth="1"/>
    <col min="20" max="20" width="14.42578125" bestFit="1" customWidth="1"/>
    <col min="21" max="21" width="1.28515625" customWidth="1"/>
    <col min="22" max="22" width="16.28515625" bestFit="1" customWidth="1"/>
    <col min="23" max="23" width="1.28515625" customWidth="1"/>
    <col min="24" max="24" width="19.42578125" bestFit="1" customWidth="1"/>
    <col min="25" max="25" width="1.28515625" customWidth="1"/>
    <col min="26" max="26" width="19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36" t="s">
        <v>90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ht="21.75" customHeight="1" x14ac:dyDescent="0.2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ht="21.75" customHeight="1" x14ac:dyDescent="0.2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</row>
    <row r="4" spans="1:28" ht="25.5" customHeight="1" x14ac:dyDescent="0.2">
      <c r="A4" s="1" t="s">
        <v>2</v>
      </c>
      <c r="B4" s="46" t="s">
        <v>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1:28" ht="25.5" customHeight="1" x14ac:dyDescent="0.2">
      <c r="A5" s="46" t="s">
        <v>4</v>
      </c>
      <c r="B5" s="46"/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8" ht="25.5" customHeight="1" x14ac:dyDescent="0.2">
      <c r="A6" s="12"/>
      <c r="B6" s="12"/>
      <c r="C6" s="12"/>
      <c r="D6" s="12"/>
      <c r="E6" s="12"/>
      <c r="F6" s="41" t="s">
        <v>6</v>
      </c>
      <c r="G6" s="41"/>
      <c r="H6" s="41"/>
      <c r="I6" s="41"/>
      <c r="J6" s="41"/>
      <c r="K6" s="12"/>
      <c r="L6" s="41" t="s">
        <v>7</v>
      </c>
      <c r="M6" s="41"/>
      <c r="N6" s="41"/>
      <c r="O6" s="41"/>
      <c r="P6" s="41"/>
      <c r="Q6" s="41"/>
      <c r="R6" s="41"/>
      <c r="S6" s="12"/>
      <c r="T6" s="41" t="s">
        <v>8</v>
      </c>
      <c r="U6" s="41"/>
      <c r="V6" s="41"/>
      <c r="W6" s="41"/>
      <c r="X6" s="41"/>
      <c r="Y6" s="41"/>
      <c r="Z6" s="41"/>
      <c r="AA6" s="41"/>
      <c r="AB6" s="41"/>
    </row>
    <row r="7" spans="1:28" ht="25.5" customHeight="1" x14ac:dyDescent="0.2">
      <c r="A7" s="12"/>
      <c r="B7" s="12"/>
      <c r="C7" s="12"/>
      <c r="D7" s="12"/>
      <c r="E7" s="12"/>
      <c r="F7" s="13"/>
      <c r="G7" s="13"/>
      <c r="H7" s="13"/>
      <c r="I7" s="13"/>
      <c r="J7" s="13"/>
      <c r="K7" s="12"/>
      <c r="L7" s="45" t="s">
        <v>9</v>
      </c>
      <c r="M7" s="45"/>
      <c r="N7" s="45"/>
      <c r="O7" s="13"/>
      <c r="P7" s="45" t="s">
        <v>10</v>
      </c>
      <c r="Q7" s="45"/>
      <c r="R7" s="45"/>
      <c r="S7" s="12"/>
      <c r="T7" s="13"/>
      <c r="U7" s="13"/>
      <c r="V7" s="13"/>
      <c r="W7" s="13"/>
      <c r="X7" s="13"/>
      <c r="Y7" s="13"/>
      <c r="Z7" s="13"/>
      <c r="AA7" s="13"/>
      <c r="AB7" s="13"/>
    </row>
    <row r="8" spans="1:28" ht="25.5" customHeight="1" x14ac:dyDescent="0.2">
      <c r="A8" s="41" t="s">
        <v>11</v>
      </c>
      <c r="B8" s="41"/>
      <c r="C8" s="41"/>
      <c r="D8" s="12"/>
      <c r="E8" s="41" t="s">
        <v>12</v>
      </c>
      <c r="F8" s="41"/>
      <c r="G8" s="12"/>
      <c r="H8" s="2" t="s">
        <v>13</v>
      </c>
      <c r="I8" s="12"/>
      <c r="J8" s="2" t="s">
        <v>14</v>
      </c>
      <c r="K8" s="12"/>
      <c r="L8" s="4" t="s">
        <v>12</v>
      </c>
      <c r="M8" s="13"/>
      <c r="N8" s="4" t="s">
        <v>13</v>
      </c>
      <c r="O8" s="12"/>
      <c r="P8" s="4" t="s">
        <v>12</v>
      </c>
      <c r="Q8" s="13"/>
      <c r="R8" s="4" t="s">
        <v>15</v>
      </c>
      <c r="S8" s="12"/>
      <c r="T8" s="2" t="s">
        <v>12</v>
      </c>
      <c r="U8" s="12"/>
      <c r="V8" s="2" t="s">
        <v>16</v>
      </c>
      <c r="W8" s="12"/>
      <c r="X8" s="2" t="s">
        <v>13</v>
      </c>
      <c r="Y8" s="12"/>
      <c r="Z8" s="2" t="s">
        <v>14</v>
      </c>
      <c r="AA8" s="12"/>
      <c r="AB8" s="2" t="s">
        <v>17</v>
      </c>
    </row>
    <row r="9" spans="1:28" ht="25.5" customHeight="1" x14ac:dyDescent="0.2">
      <c r="A9" s="42" t="s">
        <v>18</v>
      </c>
      <c r="B9" s="42"/>
      <c r="C9" s="42"/>
      <c r="D9" s="12"/>
      <c r="E9" s="43">
        <v>1752955311</v>
      </c>
      <c r="F9" s="43"/>
      <c r="G9" s="14"/>
      <c r="H9" s="15">
        <v>12050827595265</v>
      </c>
      <c r="I9" s="14"/>
      <c r="J9" s="15">
        <v>23997235990001.898</v>
      </c>
      <c r="K9" s="14"/>
      <c r="L9" s="15">
        <v>63176445</v>
      </c>
      <c r="M9" s="14"/>
      <c r="N9" s="15">
        <v>827341665319</v>
      </c>
      <c r="O9" s="14"/>
      <c r="P9" s="15">
        <v>-33200000</v>
      </c>
      <c r="Q9" s="14"/>
      <c r="R9" s="15">
        <v>448025242404</v>
      </c>
      <c r="S9" s="14"/>
      <c r="T9" s="15">
        <v>1782931756</v>
      </c>
      <c r="U9" s="14"/>
      <c r="V9" s="15">
        <v>13690</v>
      </c>
      <c r="W9" s="14"/>
      <c r="X9" s="15">
        <v>12642748444756</v>
      </c>
      <c r="Y9" s="14"/>
      <c r="Z9" s="15">
        <v>24389785404477.898</v>
      </c>
      <c r="AA9" s="12"/>
      <c r="AB9" s="16">
        <v>61.36</v>
      </c>
    </row>
    <row r="10" spans="1:28" ht="25.5" customHeight="1" x14ac:dyDescent="0.2">
      <c r="A10" s="44" t="s">
        <v>19</v>
      </c>
      <c r="B10" s="44"/>
      <c r="C10" s="44"/>
      <c r="D10" s="12"/>
      <c r="E10" s="38">
        <v>3734507052</v>
      </c>
      <c r="F10" s="38"/>
      <c r="G10" s="14"/>
      <c r="H10" s="17">
        <v>7299777199098</v>
      </c>
      <c r="I10" s="14"/>
      <c r="J10" s="17">
        <v>6075156849770.7002</v>
      </c>
      <c r="K10" s="14"/>
      <c r="L10" s="17">
        <v>2220000</v>
      </c>
      <c r="M10" s="14"/>
      <c r="N10" s="17">
        <v>3510147912</v>
      </c>
      <c r="O10" s="14"/>
      <c r="P10" s="17">
        <v>0</v>
      </c>
      <c r="Q10" s="14"/>
      <c r="R10" s="17">
        <v>0</v>
      </c>
      <c r="S10" s="14"/>
      <c r="T10" s="17">
        <v>3736727052</v>
      </c>
      <c r="U10" s="14"/>
      <c r="V10" s="17">
        <v>1575</v>
      </c>
      <c r="W10" s="14"/>
      <c r="X10" s="17">
        <v>7303287347010</v>
      </c>
      <c r="Y10" s="14"/>
      <c r="Z10" s="17">
        <v>5880872244618.7598</v>
      </c>
      <c r="AA10" s="12"/>
      <c r="AB10" s="18">
        <v>14.8</v>
      </c>
    </row>
    <row r="11" spans="1:28" ht="25.5" customHeight="1" x14ac:dyDescent="0.2">
      <c r="A11" s="37" t="s">
        <v>98</v>
      </c>
      <c r="B11" s="37"/>
      <c r="C11" s="37"/>
      <c r="D11" s="19"/>
      <c r="E11" s="38">
        <v>219785353</v>
      </c>
      <c r="F11" s="39"/>
      <c r="G11" s="14"/>
      <c r="H11" s="20">
        <v>1093748100667</v>
      </c>
      <c r="I11" s="14"/>
      <c r="J11" s="20">
        <v>860903799236.34204</v>
      </c>
      <c r="K11" s="14"/>
      <c r="L11" s="20">
        <v>9997315</v>
      </c>
      <c r="M11" s="14"/>
      <c r="N11" s="20">
        <v>37491204022</v>
      </c>
      <c r="O11" s="14"/>
      <c r="P11" s="20">
        <v>-1707820</v>
      </c>
      <c r="Q11" s="14"/>
      <c r="R11" s="20">
        <v>6172907566</v>
      </c>
      <c r="S11" s="14"/>
      <c r="T11" s="20">
        <v>228074848</v>
      </c>
      <c r="U11" s="14"/>
      <c r="V11" s="20">
        <v>3633</v>
      </c>
      <c r="W11" s="14"/>
      <c r="X11" s="20">
        <v>1122831015760</v>
      </c>
      <c r="Y11" s="14"/>
      <c r="Z11" s="20">
        <v>827966189882.68396</v>
      </c>
      <c r="AA11" s="12"/>
      <c r="AB11" s="21">
        <v>2.08</v>
      </c>
    </row>
    <row r="12" spans="1:28" ht="25.5" customHeight="1" x14ac:dyDescent="0.2">
      <c r="A12" s="40" t="s">
        <v>21</v>
      </c>
      <c r="B12" s="40"/>
      <c r="C12" s="40"/>
      <c r="D12" s="40"/>
      <c r="E12" s="14"/>
      <c r="F12" s="22">
        <f>SUM(E9:F11)</f>
        <v>5707247716</v>
      </c>
      <c r="G12" s="14"/>
      <c r="H12" s="22">
        <f>SUM(H9:H11)</f>
        <v>20444352895030</v>
      </c>
      <c r="I12" s="14"/>
      <c r="J12" s="22">
        <f>SUM(J9:J11)</f>
        <v>30933296639008.941</v>
      </c>
      <c r="K12" s="14"/>
      <c r="L12" s="22">
        <f>SUM(L9:L11)</f>
        <v>75393760</v>
      </c>
      <c r="M12" s="14"/>
      <c r="N12" s="22">
        <f>SUM(N9:N11)</f>
        <v>868343017253</v>
      </c>
      <c r="O12" s="14"/>
      <c r="P12" s="22">
        <f>SUM(P9:P11)</f>
        <v>-34907820</v>
      </c>
      <c r="Q12" s="14"/>
      <c r="R12" s="22">
        <f>SUM(R9:R11)</f>
        <v>454198149970</v>
      </c>
      <c r="S12" s="14"/>
      <c r="T12" s="22">
        <f>SUM(T9:T11)</f>
        <v>5747733656</v>
      </c>
      <c r="U12" s="14"/>
      <c r="V12" s="22"/>
      <c r="W12" s="14"/>
      <c r="X12" s="22">
        <f>SUM(X9:X11)</f>
        <v>21068866807526</v>
      </c>
      <c r="Y12" s="14"/>
      <c r="Z12" s="22">
        <f>SUM(Z9:Z11)</f>
        <v>31098623838979.34</v>
      </c>
      <c r="AA12" s="12"/>
      <c r="AB12" s="23">
        <v>78.239999999999995</v>
      </c>
    </row>
  </sheetData>
  <mergeCells count="2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C11"/>
    <mergeCell ref="E11:F11"/>
    <mergeCell ref="A12:D12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6"/>
  <sheetViews>
    <sheetView rightToLeft="1" workbookViewId="0">
      <selection activeCell="D30" sqref="D30"/>
    </sheetView>
  </sheetViews>
  <sheetFormatPr defaultRowHeight="12.75" x14ac:dyDescent="0.2"/>
  <cols>
    <col min="1" max="1" width="6.140625" bestFit="1" customWidth="1"/>
    <col min="2" max="2" width="34.28515625" customWidth="1"/>
    <col min="3" max="3" width="1.28515625" customWidth="1"/>
    <col min="4" max="4" width="15.140625" customWidth="1"/>
    <col min="5" max="5" width="1.28515625" customWidth="1"/>
    <col min="6" max="6" width="18.5703125" bestFit="1" customWidth="1"/>
    <col min="7" max="7" width="1.28515625" customWidth="1"/>
    <col min="8" max="8" width="18.42578125" bestFit="1" customWidth="1"/>
    <col min="9" max="9" width="1.28515625" customWidth="1"/>
    <col min="10" max="10" width="11.7109375" bestFit="1" customWidth="1"/>
    <col min="11" max="11" width="1.28515625" customWidth="1"/>
    <col min="12" max="12" width="18.42578125" bestFit="1" customWidth="1"/>
    <col min="13" max="13" width="1.28515625" customWidth="1"/>
    <col min="14" max="14" width="13.7109375" bestFit="1" customWidth="1"/>
    <col min="15" max="15" width="1.28515625" customWidth="1"/>
    <col min="16" max="16" width="18.5703125" bestFit="1" customWidth="1"/>
    <col min="17" max="17" width="1.28515625" customWidth="1"/>
    <col min="18" max="18" width="12.7109375" bestFit="1" customWidth="1"/>
    <col min="19" max="19" width="1.28515625" customWidth="1"/>
    <col min="20" max="20" width="22.28515625" bestFit="1" customWidth="1"/>
    <col min="21" max="21" width="1.28515625" customWidth="1"/>
    <col min="22" max="22" width="18.5703125" bestFit="1" customWidth="1"/>
    <col min="23" max="23" width="1.28515625" customWidth="1"/>
    <col min="24" max="24" width="18.5703125" bestFit="1" customWidth="1"/>
    <col min="25" max="25" width="1.28515625" customWidth="1"/>
    <col min="26" max="26" width="18.28515625" bestFit="1" customWidth="1"/>
    <col min="27" max="27" width="0.28515625" customWidth="1"/>
  </cols>
  <sheetData>
    <row r="1" spans="1:26" ht="29.1" customHeight="1" x14ac:dyDescent="0.2">
      <c r="A1" s="36" t="s">
        <v>90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1.75" customHeight="1" x14ac:dyDescent="0.2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21.75" customHeight="1" x14ac:dyDescent="0.2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4.45" customHeight="1" x14ac:dyDescent="0.2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ht="23.25" customHeight="1" x14ac:dyDescent="0.2">
      <c r="A5" s="8" t="s">
        <v>23</v>
      </c>
      <c r="B5" s="46" t="s">
        <v>97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spans="1:26" ht="23.25" customHeight="1" x14ac:dyDescent="0.2">
      <c r="A6" s="51"/>
      <c r="B6" s="51"/>
      <c r="C6" s="51"/>
      <c r="D6" s="41" t="s">
        <v>6</v>
      </c>
      <c r="E6" s="41"/>
      <c r="F6" s="41"/>
      <c r="G6" s="41"/>
      <c r="H6" s="41"/>
      <c r="I6" s="51"/>
      <c r="J6" s="41" t="s">
        <v>7</v>
      </c>
      <c r="K6" s="41"/>
      <c r="L6" s="41"/>
      <c r="M6" s="41"/>
      <c r="N6" s="41"/>
      <c r="O6" s="41"/>
      <c r="P6" s="41"/>
      <c r="Q6" s="51"/>
      <c r="R6" s="41" t="s">
        <v>8</v>
      </c>
      <c r="S6" s="41"/>
      <c r="T6" s="41"/>
      <c r="U6" s="41"/>
      <c r="V6" s="41"/>
      <c r="W6" s="41"/>
      <c r="X6" s="41"/>
      <c r="Y6" s="41"/>
      <c r="Z6" s="41"/>
    </row>
    <row r="7" spans="1:26" ht="23.25" customHeight="1" x14ac:dyDescent="0.2">
      <c r="A7" s="51"/>
      <c r="B7" s="51"/>
      <c r="C7" s="51"/>
      <c r="D7" s="52"/>
      <c r="E7" s="52"/>
      <c r="F7" s="52"/>
      <c r="G7" s="52"/>
      <c r="H7" s="52"/>
      <c r="I7" s="51"/>
      <c r="J7" s="45" t="s">
        <v>24</v>
      </c>
      <c r="K7" s="45"/>
      <c r="L7" s="45"/>
      <c r="M7" s="52"/>
      <c r="N7" s="45" t="s">
        <v>25</v>
      </c>
      <c r="O7" s="45"/>
      <c r="P7" s="45"/>
      <c r="Q7" s="51"/>
      <c r="R7" s="52"/>
      <c r="S7" s="52"/>
      <c r="T7" s="52"/>
      <c r="U7" s="52"/>
      <c r="V7" s="52"/>
      <c r="W7" s="52"/>
      <c r="X7" s="52"/>
      <c r="Y7" s="52"/>
      <c r="Z7" s="52"/>
    </row>
    <row r="8" spans="1:26" ht="23.25" customHeight="1" x14ac:dyDescent="0.2">
      <c r="A8" s="41" t="s">
        <v>26</v>
      </c>
      <c r="B8" s="41"/>
      <c r="C8" s="51"/>
      <c r="D8" s="9" t="s">
        <v>27</v>
      </c>
      <c r="E8" s="51"/>
      <c r="F8" s="9" t="s">
        <v>13</v>
      </c>
      <c r="G8" s="51"/>
      <c r="H8" s="9" t="s">
        <v>14</v>
      </c>
      <c r="I8" s="51"/>
      <c r="J8" s="10" t="s">
        <v>12</v>
      </c>
      <c r="K8" s="52"/>
      <c r="L8" s="10" t="s">
        <v>13</v>
      </c>
      <c r="M8" s="51"/>
      <c r="N8" s="10" t="s">
        <v>12</v>
      </c>
      <c r="O8" s="52"/>
      <c r="P8" s="10" t="s">
        <v>15</v>
      </c>
      <c r="Q8" s="51"/>
      <c r="R8" s="9" t="s">
        <v>12</v>
      </c>
      <c r="S8" s="51"/>
      <c r="T8" s="9" t="s">
        <v>28</v>
      </c>
      <c r="U8" s="51"/>
      <c r="V8" s="9" t="s">
        <v>13</v>
      </c>
      <c r="W8" s="51"/>
      <c r="X8" s="9" t="s">
        <v>14</v>
      </c>
      <c r="Y8" s="51"/>
      <c r="Z8" s="9" t="s">
        <v>17</v>
      </c>
    </row>
    <row r="9" spans="1:26" ht="23.25" customHeight="1" x14ac:dyDescent="0.2">
      <c r="A9" s="42" t="s">
        <v>29</v>
      </c>
      <c r="B9" s="42"/>
      <c r="C9" s="51"/>
      <c r="D9" s="15">
        <v>317520711</v>
      </c>
      <c r="E9" s="53"/>
      <c r="F9" s="15">
        <v>6378353248125</v>
      </c>
      <c r="G9" s="53"/>
      <c r="H9" s="15">
        <v>6526453342140.0303</v>
      </c>
      <c r="I9" s="53"/>
      <c r="J9" s="15">
        <v>0</v>
      </c>
      <c r="K9" s="53"/>
      <c r="L9" s="15">
        <v>0</v>
      </c>
      <c r="M9" s="53"/>
      <c r="N9" s="15">
        <v>-157377415</v>
      </c>
      <c r="O9" s="53"/>
      <c r="P9" s="15">
        <v>3293423493233</v>
      </c>
      <c r="Q9" s="53"/>
      <c r="R9" s="15">
        <v>160143296</v>
      </c>
      <c r="S9" s="53"/>
      <c r="T9" s="15">
        <v>21190</v>
      </c>
      <c r="U9" s="53"/>
      <c r="V9" s="15">
        <v>3204124612970</v>
      </c>
      <c r="W9" s="53"/>
      <c r="X9" s="15">
        <v>3392185112551.9199</v>
      </c>
      <c r="Y9" s="51"/>
      <c r="Z9" s="16">
        <v>8.5299999999999994</v>
      </c>
    </row>
    <row r="10" spans="1:26" ht="23.25" customHeight="1" x14ac:dyDescent="0.2">
      <c r="A10" s="44" t="s">
        <v>30</v>
      </c>
      <c r="B10" s="44"/>
      <c r="C10" s="51"/>
      <c r="D10" s="17">
        <v>4173010</v>
      </c>
      <c r="E10" s="53"/>
      <c r="F10" s="17">
        <v>90297507394</v>
      </c>
      <c r="G10" s="53"/>
      <c r="H10" s="17">
        <v>90963101043.077896</v>
      </c>
      <c r="I10" s="53"/>
      <c r="J10" s="17">
        <v>49082838</v>
      </c>
      <c r="K10" s="53"/>
      <c r="L10" s="17">
        <v>1083786753326</v>
      </c>
      <c r="M10" s="53"/>
      <c r="N10" s="17">
        <v>-4173010</v>
      </c>
      <c r="O10" s="53"/>
      <c r="P10" s="17">
        <v>91180017550</v>
      </c>
      <c r="Q10" s="53"/>
      <c r="R10" s="17">
        <v>49082838</v>
      </c>
      <c r="S10" s="53"/>
      <c r="T10" s="17">
        <v>22413</v>
      </c>
      <c r="U10" s="53"/>
      <c r="V10" s="17">
        <v>1083786753326</v>
      </c>
      <c r="W10" s="53"/>
      <c r="X10" s="17">
        <v>1099687988561.27</v>
      </c>
      <c r="Y10" s="51"/>
      <c r="Z10" s="18">
        <v>2.77</v>
      </c>
    </row>
    <row r="11" spans="1:26" ht="23.25" customHeight="1" x14ac:dyDescent="0.2">
      <c r="A11" s="44" t="s">
        <v>31</v>
      </c>
      <c r="B11" s="44"/>
      <c r="C11" s="51"/>
      <c r="D11" s="17">
        <v>11936332</v>
      </c>
      <c r="E11" s="53"/>
      <c r="F11" s="17">
        <v>436183083231</v>
      </c>
      <c r="G11" s="53"/>
      <c r="H11" s="17">
        <v>461932756508.83899</v>
      </c>
      <c r="I11" s="53"/>
      <c r="J11" s="17">
        <v>0</v>
      </c>
      <c r="K11" s="53"/>
      <c r="L11" s="17">
        <v>0</v>
      </c>
      <c r="M11" s="53"/>
      <c r="N11" s="17">
        <v>-623004</v>
      </c>
      <c r="O11" s="53"/>
      <c r="P11" s="17">
        <v>24172391330</v>
      </c>
      <c r="Q11" s="53"/>
      <c r="R11" s="17">
        <v>11313328</v>
      </c>
      <c r="S11" s="53"/>
      <c r="T11" s="17">
        <v>39803</v>
      </c>
      <c r="U11" s="53"/>
      <c r="V11" s="17">
        <v>412829529092</v>
      </c>
      <c r="W11" s="53"/>
      <c r="X11" s="17">
        <v>450138344638.57098</v>
      </c>
      <c r="Y11" s="51"/>
      <c r="Z11" s="18">
        <v>1.1299999999999999</v>
      </c>
    </row>
    <row r="12" spans="1:26" ht="23.25" customHeight="1" x14ac:dyDescent="0.2">
      <c r="A12" s="44" t="s">
        <v>32</v>
      </c>
      <c r="B12" s="44"/>
      <c r="C12" s="51"/>
      <c r="D12" s="17">
        <v>3337571</v>
      </c>
      <c r="E12" s="53"/>
      <c r="F12" s="17">
        <v>381290426295</v>
      </c>
      <c r="G12" s="53"/>
      <c r="H12" s="17">
        <v>386441620873.91602</v>
      </c>
      <c r="I12" s="53"/>
      <c r="J12" s="17">
        <v>16897660</v>
      </c>
      <c r="K12" s="53"/>
      <c r="L12" s="17">
        <v>1995609761633</v>
      </c>
      <c r="M12" s="53"/>
      <c r="N12" s="17">
        <v>-2441247</v>
      </c>
      <c r="O12" s="53"/>
      <c r="P12" s="17">
        <v>283368728589</v>
      </c>
      <c r="Q12" s="53"/>
      <c r="R12" s="17">
        <v>17793984</v>
      </c>
      <c r="S12" s="53"/>
      <c r="T12" s="17">
        <v>118693</v>
      </c>
      <c r="U12" s="53"/>
      <c r="V12" s="17">
        <v>2098007511391</v>
      </c>
      <c r="W12" s="53"/>
      <c r="X12" s="17">
        <v>2111242535041.8</v>
      </c>
      <c r="Y12" s="51"/>
      <c r="Z12" s="18">
        <v>5.31</v>
      </c>
    </row>
    <row r="13" spans="1:26" ht="23.25" customHeight="1" x14ac:dyDescent="0.2">
      <c r="A13" s="37" t="s">
        <v>33</v>
      </c>
      <c r="B13" s="37"/>
      <c r="C13" s="51"/>
      <c r="D13" s="20">
        <v>93250000</v>
      </c>
      <c r="E13" s="53"/>
      <c r="F13" s="20">
        <v>1499735872790</v>
      </c>
      <c r="G13" s="53"/>
      <c r="H13" s="20">
        <v>1556421108001.5601</v>
      </c>
      <c r="I13" s="53"/>
      <c r="J13" s="20">
        <v>0</v>
      </c>
      <c r="K13" s="53"/>
      <c r="L13" s="20">
        <v>0</v>
      </c>
      <c r="M13" s="53"/>
      <c r="N13" s="20">
        <v>0</v>
      </c>
      <c r="O13" s="53"/>
      <c r="P13" s="20">
        <v>0</v>
      </c>
      <c r="Q13" s="53"/>
      <c r="R13" s="20">
        <v>93250000</v>
      </c>
      <c r="S13" s="53"/>
      <c r="T13" s="20">
        <v>17127</v>
      </c>
      <c r="U13" s="53"/>
      <c r="V13" s="20">
        <v>1499735872790</v>
      </c>
      <c r="W13" s="53"/>
      <c r="X13" s="20">
        <v>1596503822048.4399</v>
      </c>
      <c r="Y13" s="51"/>
      <c r="Z13" s="21">
        <v>4.0199999999999996</v>
      </c>
    </row>
    <row r="14" spans="1:26" ht="23.25" customHeight="1" thickBot="1" x14ac:dyDescent="0.25">
      <c r="A14" s="40" t="s">
        <v>21</v>
      </c>
      <c r="B14" s="40"/>
      <c r="C14" s="51"/>
      <c r="D14" s="22">
        <v>430217624</v>
      </c>
      <c r="E14" s="53"/>
      <c r="F14" s="22">
        <f>SUM(F9:F13)</f>
        <v>8785860137835</v>
      </c>
      <c r="G14" s="53"/>
      <c r="H14" s="22">
        <f>SUM(H9:H13)</f>
        <v>9022211928567.4238</v>
      </c>
      <c r="I14" s="53"/>
      <c r="J14" s="22">
        <f>SUM(J9:J13)</f>
        <v>65980498</v>
      </c>
      <c r="K14" s="53"/>
      <c r="L14" s="22">
        <f>SUM(L9:L13)</f>
        <v>3079396514959</v>
      </c>
      <c r="M14" s="53"/>
      <c r="N14" s="22">
        <f>SUM(N9:N13)</f>
        <v>-164614676</v>
      </c>
      <c r="O14" s="53"/>
      <c r="P14" s="22">
        <f>SUM(P9:P13)</f>
        <v>3692144630702</v>
      </c>
      <c r="Q14" s="53"/>
      <c r="R14" s="22">
        <f>SUM(R9:R13)</f>
        <v>331583446</v>
      </c>
      <c r="S14" s="53"/>
      <c r="T14" s="22"/>
      <c r="U14" s="53"/>
      <c r="V14" s="22">
        <f>SUM(V9:V13)</f>
        <v>8298484279569</v>
      </c>
      <c r="W14" s="53"/>
      <c r="X14" s="22">
        <f>SUM(X9:X13)</f>
        <v>8649757802842</v>
      </c>
      <c r="Y14" s="51"/>
      <c r="Z14" s="23">
        <v>21.76</v>
      </c>
    </row>
    <row r="15" spans="1:26" ht="13.5" thickTop="1" x14ac:dyDescent="0.2"/>
    <row r="16" spans="1:26" x14ac:dyDescent="0.2">
      <c r="R16" s="49"/>
      <c r="X16" s="49"/>
    </row>
  </sheetData>
  <mergeCells count="16">
    <mergeCell ref="J7:L7"/>
    <mergeCell ref="N7:P7"/>
    <mergeCell ref="A8:B8"/>
    <mergeCell ref="A9:B9"/>
    <mergeCell ref="A1:Z1"/>
    <mergeCell ref="A2:Z2"/>
    <mergeCell ref="A3:Z3"/>
    <mergeCell ref="B5:Z5"/>
    <mergeCell ref="D6:H6"/>
    <mergeCell ref="J6:P6"/>
    <mergeCell ref="R6:Z6"/>
    <mergeCell ref="A13:B13"/>
    <mergeCell ref="A14:B14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D30" sqref="D30"/>
    </sheetView>
  </sheetViews>
  <sheetFormatPr defaultRowHeight="12.75" x14ac:dyDescent="0.2"/>
  <cols>
    <col min="1" max="1" width="6.28515625" bestFit="1" customWidth="1"/>
    <col min="2" max="2" width="25.28515625" customWidth="1"/>
    <col min="3" max="3" width="1.28515625" customWidth="1"/>
    <col min="4" max="4" width="12.7109375" bestFit="1" customWidth="1"/>
    <col min="5" max="5" width="1.28515625" customWidth="1"/>
    <col min="6" max="6" width="14.5703125" bestFit="1" customWidth="1"/>
    <col min="7" max="7" width="1.28515625" customWidth="1"/>
    <col min="8" max="8" width="14.5703125" bestFit="1" customWidth="1"/>
    <col min="9" max="9" width="1.28515625" customWidth="1"/>
    <col min="10" max="10" width="12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36" t="s">
        <v>90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1.75" customHeight="1" x14ac:dyDescent="0.2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21.75" customHeight="1" x14ac:dyDescent="0.2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ht="14.45" customHeight="1" x14ac:dyDescent="0.2"/>
    <row r="5" spans="1:12" ht="22.5" customHeight="1" x14ac:dyDescent="0.2">
      <c r="A5" s="1" t="s">
        <v>35</v>
      </c>
      <c r="B5" s="46" t="s">
        <v>99</v>
      </c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2" ht="22.5" customHeight="1" x14ac:dyDescent="0.2">
      <c r="D6" s="2" t="s">
        <v>6</v>
      </c>
      <c r="F6" s="41" t="s">
        <v>7</v>
      </c>
      <c r="G6" s="41"/>
      <c r="H6" s="41"/>
      <c r="J6" s="2" t="s">
        <v>8</v>
      </c>
    </row>
    <row r="7" spans="1:12" ht="22.5" customHeight="1" x14ac:dyDescent="0.2">
      <c r="D7" s="3"/>
      <c r="F7" s="3"/>
      <c r="G7" s="3"/>
      <c r="H7" s="3"/>
      <c r="J7" s="3"/>
    </row>
    <row r="8" spans="1:12" ht="22.5" customHeight="1" x14ac:dyDescent="0.2">
      <c r="A8" s="41" t="s">
        <v>36</v>
      </c>
      <c r="B8" s="41"/>
      <c r="D8" s="2" t="s">
        <v>37</v>
      </c>
      <c r="F8" s="2" t="s">
        <v>38</v>
      </c>
      <c r="H8" s="2" t="s">
        <v>39</v>
      </c>
      <c r="J8" s="2" t="s">
        <v>37</v>
      </c>
      <c r="L8" s="2" t="s">
        <v>17</v>
      </c>
    </row>
    <row r="9" spans="1:12" ht="22.5" customHeight="1" x14ac:dyDescent="0.2">
      <c r="A9" s="42" t="s">
        <v>101</v>
      </c>
      <c r="B9" s="42"/>
      <c r="D9" s="15">
        <v>13164563</v>
      </c>
      <c r="E9" s="14"/>
      <c r="F9" s="15">
        <v>52298</v>
      </c>
      <c r="G9" s="14"/>
      <c r="H9" s="15">
        <v>0</v>
      </c>
      <c r="I9" s="14"/>
      <c r="J9" s="15">
        <v>13216861</v>
      </c>
      <c r="K9" s="12"/>
      <c r="L9" s="16" t="s">
        <v>40</v>
      </c>
    </row>
    <row r="10" spans="1:12" ht="22.5" customHeight="1" x14ac:dyDescent="0.2">
      <c r="A10" s="44" t="s">
        <v>101</v>
      </c>
      <c r="B10" s="44"/>
      <c r="D10" s="17">
        <v>10020512</v>
      </c>
      <c r="E10" s="14"/>
      <c r="F10" s="17">
        <v>39808</v>
      </c>
      <c r="G10" s="14"/>
      <c r="H10" s="17">
        <v>0</v>
      </c>
      <c r="I10" s="14"/>
      <c r="J10" s="17">
        <v>10060320</v>
      </c>
      <c r="K10" s="12"/>
      <c r="L10" s="18" t="s">
        <v>40</v>
      </c>
    </row>
    <row r="11" spans="1:12" ht="22.5" customHeight="1" x14ac:dyDescent="0.2">
      <c r="A11" s="44" t="s">
        <v>101</v>
      </c>
      <c r="B11" s="44"/>
      <c r="D11" s="17">
        <v>76326191</v>
      </c>
      <c r="E11" s="14"/>
      <c r="F11" s="17">
        <v>2440290049</v>
      </c>
      <c r="G11" s="14"/>
      <c r="H11" s="17">
        <v>2443313945</v>
      </c>
      <c r="I11" s="14"/>
      <c r="J11" s="17">
        <v>73302295</v>
      </c>
      <c r="K11" s="12"/>
      <c r="L11" s="18" t="s">
        <v>40</v>
      </c>
    </row>
    <row r="12" spans="1:12" ht="22.5" customHeight="1" x14ac:dyDescent="0.2">
      <c r="A12" s="44" t="s">
        <v>101</v>
      </c>
      <c r="B12" s="44"/>
      <c r="D12" s="17">
        <v>83425829</v>
      </c>
      <c r="E12" s="14"/>
      <c r="F12" s="17">
        <v>2040297296</v>
      </c>
      <c r="G12" s="14"/>
      <c r="H12" s="17">
        <v>2048589140</v>
      </c>
      <c r="I12" s="14"/>
      <c r="J12" s="17">
        <v>75133985</v>
      </c>
      <c r="K12" s="12"/>
      <c r="L12" s="18" t="s">
        <v>40</v>
      </c>
    </row>
    <row r="13" spans="1:12" ht="22.5" customHeight="1" x14ac:dyDescent="0.2">
      <c r="A13" s="37" t="s">
        <v>101</v>
      </c>
      <c r="B13" s="37"/>
      <c r="D13" s="20">
        <v>24242582</v>
      </c>
      <c r="E13" s="14"/>
      <c r="F13" s="20">
        <v>100090968</v>
      </c>
      <c r="G13" s="14"/>
      <c r="H13" s="20">
        <v>101343631</v>
      </c>
      <c r="I13" s="14"/>
      <c r="J13" s="20">
        <v>22989919</v>
      </c>
      <c r="K13" s="12"/>
      <c r="L13" s="21" t="s">
        <v>40</v>
      </c>
    </row>
    <row r="14" spans="1:12" ht="22.5" customHeight="1" x14ac:dyDescent="0.2">
      <c r="A14" s="40" t="s">
        <v>21</v>
      </c>
      <c r="B14" s="40"/>
      <c r="D14" s="22">
        <f>SUM(D9:D13)</f>
        <v>207179677</v>
      </c>
      <c r="E14" s="14"/>
      <c r="F14" s="22">
        <f>SUM(F9:F13)</f>
        <v>4580770419</v>
      </c>
      <c r="G14" s="14"/>
      <c r="H14" s="22">
        <f>SUM(H9:H13)</f>
        <v>4593246716</v>
      </c>
      <c r="I14" s="14"/>
      <c r="J14" s="22">
        <f>SUM(J9:J13)</f>
        <v>194703380</v>
      </c>
      <c r="K14" s="12"/>
      <c r="L14" s="23">
        <v>0</v>
      </c>
    </row>
  </sheetData>
  <mergeCells count="12">
    <mergeCell ref="A1:L1"/>
    <mergeCell ref="A2:L2"/>
    <mergeCell ref="A3:L3"/>
    <mergeCell ref="B5:L5"/>
    <mergeCell ref="F6:H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B37" sqref="B37"/>
    </sheetView>
  </sheetViews>
  <sheetFormatPr defaultRowHeight="12.75" x14ac:dyDescent="0.2"/>
  <cols>
    <col min="1" max="1" width="2.5703125" customWidth="1"/>
    <col min="2" max="2" width="50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6" t="s">
        <v>90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 x14ac:dyDescent="0.2">
      <c r="A2" s="36" t="s">
        <v>41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 x14ac:dyDescent="0.2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22.5" customHeight="1" x14ac:dyDescent="0.2">
      <c r="A5" s="1" t="s">
        <v>42</v>
      </c>
      <c r="B5" s="46" t="s">
        <v>95</v>
      </c>
      <c r="C5" s="46"/>
      <c r="D5" s="46"/>
      <c r="E5" s="46"/>
      <c r="F5" s="46"/>
      <c r="G5" s="46"/>
      <c r="H5" s="46"/>
      <c r="I5" s="46"/>
      <c r="J5" s="46"/>
    </row>
    <row r="6" spans="1:10" ht="22.5" customHeight="1" x14ac:dyDescent="0.2"/>
    <row r="7" spans="1:10" ht="22.5" customHeight="1" x14ac:dyDescent="0.2">
      <c r="A7" s="41" t="s">
        <v>43</v>
      </c>
      <c r="B7" s="41"/>
      <c r="C7" s="12"/>
      <c r="D7" s="2" t="s">
        <v>44</v>
      </c>
      <c r="E7" s="12"/>
      <c r="F7" s="2" t="s">
        <v>37</v>
      </c>
      <c r="G7" s="12"/>
      <c r="H7" s="2" t="s">
        <v>45</v>
      </c>
      <c r="I7" s="12"/>
      <c r="J7" s="2" t="s">
        <v>96</v>
      </c>
    </row>
    <row r="8" spans="1:10" ht="22.5" customHeight="1" x14ac:dyDescent="0.2">
      <c r="A8" s="42" t="s">
        <v>93</v>
      </c>
      <c r="B8" s="42"/>
      <c r="C8" s="12"/>
      <c r="D8" s="24" t="s">
        <v>46</v>
      </c>
      <c r="E8" s="12"/>
      <c r="F8" s="15">
        <f>'درآمد سرمایه‌گذاری در سهام'!J12</f>
        <v>-248817667313</v>
      </c>
      <c r="G8" s="12"/>
      <c r="H8" s="16">
        <v>0</v>
      </c>
      <c r="I8" s="12"/>
      <c r="J8" s="16">
        <v>0</v>
      </c>
    </row>
    <row r="9" spans="1:10" ht="22.5" customHeight="1" x14ac:dyDescent="0.2">
      <c r="A9" s="44" t="s">
        <v>94</v>
      </c>
      <c r="B9" s="44"/>
      <c r="C9" s="12"/>
      <c r="D9" s="25" t="s">
        <v>47</v>
      </c>
      <c r="E9" s="12"/>
      <c r="F9" s="17">
        <f>'درآمد سرمایه‌گذاری در صندوق'!J15</f>
        <v>240293990018</v>
      </c>
      <c r="G9" s="12"/>
      <c r="H9" s="18">
        <v>0</v>
      </c>
      <c r="I9" s="12"/>
      <c r="J9" s="18">
        <v>0</v>
      </c>
    </row>
    <row r="10" spans="1:10" ht="22.5" customHeight="1" x14ac:dyDescent="0.2">
      <c r="A10" s="44" t="s">
        <v>91</v>
      </c>
      <c r="B10" s="44"/>
      <c r="C10" s="12"/>
      <c r="D10" s="25" t="s">
        <v>48</v>
      </c>
      <c r="E10" s="12"/>
      <c r="F10" s="17">
        <f>'درآمد سپرده بانکی'!D13</f>
        <v>770419</v>
      </c>
      <c r="G10" s="12"/>
      <c r="H10" s="18">
        <v>0</v>
      </c>
      <c r="I10" s="12"/>
      <c r="J10" s="18">
        <v>0</v>
      </c>
    </row>
    <row r="11" spans="1:10" ht="22.5" customHeight="1" x14ac:dyDescent="0.2">
      <c r="A11" s="40" t="s">
        <v>21</v>
      </c>
      <c r="B11" s="40"/>
      <c r="C11" s="12"/>
      <c r="D11" s="27"/>
      <c r="E11" s="12"/>
      <c r="F11" s="22">
        <f>SUM(F8:F10)</f>
        <v>-8522906876</v>
      </c>
      <c r="G11" s="12"/>
      <c r="H11" s="23">
        <v>0</v>
      </c>
      <c r="I11" s="12"/>
      <c r="J11" s="23">
        <v>0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4"/>
  <sheetViews>
    <sheetView rightToLeft="1" workbookViewId="0">
      <selection activeCell="D30" sqref="D3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6.7109375" bestFit="1" customWidth="1"/>
    <col min="9" max="9" width="1.28515625" customWidth="1"/>
    <col min="10" max="10" width="18.7109375" bestFit="1" customWidth="1"/>
    <col min="11" max="11" width="1.28515625" customWidth="1"/>
    <col min="12" max="12" width="17.28515625" bestFit="1" customWidth="1"/>
    <col min="13" max="13" width="1.28515625" customWidth="1"/>
    <col min="14" max="14" width="20.28515625" bestFit="1" customWidth="1"/>
    <col min="15" max="15" width="1.28515625" customWidth="1"/>
    <col min="16" max="16" width="21" style="12" customWidth="1"/>
    <col min="17" max="17" width="1.28515625" customWidth="1"/>
    <col min="18" max="18" width="18.42578125" bestFit="1" customWidth="1"/>
    <col min="19" max="19" width="1.28515625" customWidth="1"/>
    <col min="20" max="20" width="19.42578125" bestFit="1" customWidth="1"/>
    <col min="21" max="21" width="1.28515625" customWidth="1"/>
    <col min="22" max="22" width="17.7109375" bestFit="1" customWidth="1"/>
    <col min="23" max="23" width="0.28515625" customWidth="1"/>
  </cols>
  <sheetData>
    <row r="1" spans="1:22" ht="29.1" customHeight="1" x14ac:dyDescent="0.2">
      <c r="A1" s="36" t="s">
        <v>90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 ht="21.75" customHeight="1" x14ac:dyDescent="0.2">
      <c r="A2" s="36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ht="21.75" customHeight="1" x14ac:dyDescent="0.2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</row>
    <row r="4" spans="1:22" ht="14.45" customHeight="1" x14ac:dyDescent="0.2"/>
    <row r="5" spans="1:22" ht="27" customHeight="1" x14ac:dyDescent="0.2">
      <c r="A5" s="1" t="s">
        <v>49</v>
      </c>
      <c r="B5" s="46" t="s">
        <v>93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27" customHeight="1" x14ac:dyDescent="0.2">
      <c r="A6" s="12"/>
      <c r="B6" s="12"/>
      <c r="C6" s="12"/>
      <c r="D6" s="41" t="s">
        <v>50</v>
      </c>
      <c r="E6" s="41"/>
      <c r="F6" s="41"/>
      <c r="G6" s="41"/>
      <c r="H6" s="41"/>
      <c r="I6" s="41"/>
      <c r="J6" s="41"/>
      <c r="K6" s="41"/>
      <c r="L6" s="41"/>
      <c r="M6" s="12"/>
      <c r="N6" s="41" t="s">
        <v>51</v>
      </c>
      <c r="O6" s="41"/>
      <c r="P6" s="41"/>
      <c r="Q6" s="41"/>
      <c r="R6" s="41"/>
      <c r="S6" s="41"/>
      <c r="T6" s="41"/>
      <c r="U6" s="41"/>
      <c r="V6" s="41"/>
    </row>
    <row r="7" spans="1:22" ht="27" customHeight="1" x14ac:dyDescent="0.2">
      <c r="A7" s="51"/>
      <c r="B7" s="51"/>
      <c r="C7" s="51"/>
      <c r="D7" s="52"/>
      <c r="E7" s="52"/>
      <c r="F7" s="52"/>
      <c r="G7" s="52"/>
      <c r="H7" s="52"/>
      <c r="I7" s="52"/>
      <c r="J7" s="45" t="s">
        <v>21</v>
      </c>
      <c r="K7" s="45"/>
      <c r="L7" s="45"/>
      <c r="M7" s="51"/>
      <c r="N7" s="52"/>
      <c r="O7" s="52"/>
      <c r="P7" s="52"/>
      <c r="Q7" s="52"/>
      <c r="R7" s="52"/>
      <c r="S7" s="52"/>
      <c r="T7" s="45" t="s">
        <v>21</v>
      </c>
      <c r="U7" s="45"/>
      <c r="V7" s="45"/>
    </row>
    <row r="8" spans="1:22" ht="27" customHeight="1" x14ac:dyDescent="0.2">
      <c r="A8" s="41" t="s">
        <v>52</v>
      </c>
      <c r="B8" s="41"/>
      <c r="C8" s="51"/>
      <c r="D8" s="9" t="s">
        <v>53</v>
      </c>
      <c r="E8" s="51"/>
      <c r="F8" s="9" t="s">
        <v>54</v>
      </c>
      <c r="G8" s="51"/>
      <c r="H8" s="9" t="s">
        <v>55</v>
      </c>
      <c r="I8" s="51"/>
      <c r="J8" s="10" t="s">
        <v>37</v>
      </c>
      <c r="K8" s="52"/>
      <c r="L8" s="10" t="s">
        <v>45</v>
      </c>
      <c r="M8" s="51"/>
      <c r="N8" s="9" t="s">
        <v>53</v>
      </c>
      <c r="O8" s="51"/>
      <c r="P8" s="9" t="s">
        <v>54</v>
      </c>
      <c r="Q8" s="51"/>
      <c r="R8" s="9" t="s">
        <v>55</v>
      </c>
      <c r="S8" s="51"/>
      <c r="T8" s="10" t="s">
        <v>37</v>
      </c>
      <c r="U8" s="52"/>
      <c r="V8" s="10" t="s">
        <v>45</v>
      </c>
    </row>
    <row r="9" spans="1:22" ht="27" customHeight="1" x14ac:dyDescent="0.2">
      <c r="A9" s="42" t="s">
        <v>18</v>
      </c>
      <c r="B9" s="42"/>
      <c r="C9" s="51"/>
      <c r="D9" s="28">
        <v>0</v>
      </c>
      <c r="E9" s="51"/>
      <c r="F9" s="15">
        <v>-151013386052</v>
      </c>
      <c r="G9" s="53"/>
      <c r="H9" s="15">
        <v>164246377613</v>
      </c>
      <c r="I9" s="53"/>
      <c r="J9" s="15">
        <f>SUM(D9:H9)</f>
        <v>13232991561</v>
      </c>
      <c r="K9" s="51"/>
      <c r="L9" s="16">
        <v>0</v>
      </c>
      <c r="M9" s="51"/>
      <c r="N9" s="15">
        <v>822172229960</v>
      </c>
      <c r="O9" s="53"/>
      <c r="P9" s="15">
        <v>9150076088835</v>
      </c>
      <c r="Q9" s="53"/>
      <c r="R9" s="15">
        <v>6559820192392</v>
      </c>
      <c r="S9" s="53"/>
      <c r="T9" s="15">
        <f>SUM(N9:R9)</f>
        <v>16532068511187</v>
      </c>
      <c r="U9" s="51"/>
      <c r="V9" s="16">
        <v>0</v>
      </c>
    </row>
    <row r="10" spans="1:22" ht="27" customHeight="1" x14ac:dyDescent="0.2">
      <c r="A10" s="44" t="s">
        <v>20</v>
      </c>
      <c r="B10" s="44"/>
      <c r="C10" s="51"/>
      <c r="D10" s="29">
        <v>0</v>
      </c>
      <c r="E10" s="51"/>
      <c r="F10" s="17">
        <v>-62020524447</v>
      </c>
      <c r="G10" s="53"/>
      <c r="H10" s="17">
        <v>-2235381363</v>
      </c>
      <c r="I10" s="53"/>
      <c r="J10" s="17">
        <f>SUM(D10:H10)</f>
        <v>-64255905810</v>
      </c>
      <c r="K10" s="51"/>
      <c r="L10" s="18">
        <v>0</v>
      </c>
      <c r="M10" s="51"/>
      <c r="N10" s="17">
        <v>0</v>
      </c>
      <c r="O10" s="53"/>
      <c r="P10" s="17">
        <v>-294864825878</v>
      </c>
      <c r="Q10" s="53"/>
      <c r="R10" s="17">
        <v>7823446236</v>
      </c>
      <c r="S10" s="53"/>
      <c r="T10" s="17">
        <f>SUM(N10:R10)</f>
        <v>-287041379642</v>
      </c>
      <c r="U10" s="51"/>
      <c r="V10" s="18">
        <v>0</v>
      </c>
    </row>
    <row r="11" spans="1:22" ht="27" customHeight="1" x14ac:dyDescent="0.2">
      <c r="A11" s="37" t="s">
        <v>19</v>
      </c>
      <c r="B11" s="37"/>
      <c r="C11" s="51"/>
      <c r="D11" s="30">
        <v>0</v>
      </c>
      <c r="E11" s="51"/>
      <c r="F11" s="20">
        <v>-197794753064</v>
      </c>
      <c r="G11" s="53"/>
      <c r="H11" s="20">
        <v>0</v>
      </c>
      <c r="I11" s="53"/>
      <c r="J11" s="20">
        <f>SUM(D11:H11)</f>
        <v>-197794753064</v>
      </c>
      <c r="K11" s="51"/>
      <c r="L11" s="21">
        <v>0</v>
      </c>
      <c r="M11" s="51"/>
      <c r="N11" s="20">
        <v>1173639547520</v>
      </c>
      <c r="O11" s="53"/>
      <c r="P11" s="17">
        <v>-1678139134055</v>
      </c>
      <c r="Q11" s="53"/>
      <c r="R11" s="20">
        <v>-24604469543</v>
      </c>
      <c r="S11" s="53"/>
      <c r="T11" s="20">
        <f>SUM(N11:R11)</f>
        <v>-529104056078</v>
      </c>
      <c r="U11" s="51"/>
      <c r="V11" s="21">
        <v>0</v>
      </c>
    </row>
    <row r="12" spans="1:22" ht="27" customHeight="1" thickBot="1" x14ac:dyDescent="0.25">
      <c r="A12" s="40" t="s">
        <v>21</v>
      </c>
      <c r="B12" s="40"/>
      <c r="C12" s="51"/>
      <c r="D12" s="27">
        <v>0</v>
      </c>
      <c r="E12" s="51"/>
      <c r="F12" s="22">
        <f>SUM(F9:F11)</f>
        <v>-410828663563</v>
      </c>
      <c r="G12" s="53"/>
      <c r="H12" s="22">
        <f>SUM(H9:H11)</f>
        <v>162010996250</v>
      </c>
      <c r="I12" s="53"/>
      <c r="J12" s="22">
        <f>SUM(J9:J11)</f>
        <v>-248817667313</v>
      </c>
      <c r="K12" s="51"/>
      <c r="L12" s="23">
        <v>0</v>
      </c>
      <c r="M12" s="51"/>
      <c r="N12" s="22">
        <f>SUM(N9:N11)</f>
        <v>1995811777480</v>
      </c>
      <c r="O12" s="53"/>
      <c r="P12" s="22">
        <f>SUM(P9:P11)</f>
        <v>7177072128902</v>
      </c>
      <c r="Q12" s="53"/>
      <c r="R12" s="22">
        <f>SUM(R9:R11)</f>
        <v>6543039169085</v>
      </c>
      <c r="S12" s="53"/>
      <c r="T12" s="22">
        <f>SUM(T9:T11)</f>
        <v>15715923075467</v>
      </c>
      <c r="U12" s="51"/>
      <c r="V12" s="23">
        <v>0</v>
      </c>
    </row>
    <row r="13" spans="1:22" ht="13.5" thickTop="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1"/>
      <c r="Q13" s="50"/>
      <c r="R13" s="50"/>
      <c r="S13" s="50"/>
      <c r="T13" s="50"/>
      <c r="U13" s="50"/>
      <c r="V13" s="50"/>
    </row>
    <row r="14" spans="1:22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63"/>
      <c r="O14" s="50"/>
      <c r="P14" s="64"/>
      <c r="Q14" s="50"/>
      <c r="R14" s="50"/>
      <c r="S14" s="50"/>
      <c r="T14" s="50"/>
      <c r="U14" s="50"/>
      <c r="V14" s="50"/>
    </row>
    <row r="15" spans="1:22" x14ac:dyDescent="0.2">
      <c r="A15" s="50"/>
      <c r="B15" s="50"/>
      <c r="C15" s="50"/>
      <c r="D15" s="50"/>
      <c r="E15" s="50"/>
      <c r="F15" s="63"/>
      <c r="G15" s="63"/>
      <c r="H15" s="63"/>
      <c r="I15" s="63"/>
      <c r="J15" s="63"/>
      <c r="K15" s="63"/>
      <c r="L15" s="50"/>
      <c r="M15" s="50"/>
      <c r="N15" s="50"/>
      <c r="O15" s="50"/>
      <c r="P15" s="65"/>
      <c r="Q15" s="51"/>
      <c r="R15" s="59"/>
      <c r="S15" s="59"/>
      <c r="T15" s="59"/>
      <c r="U15" s="59"/>
      <c r="V15" s="59"/>
    </row>
    <row r="16" spans="1:22" x14ac:dyDescent="0.2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65"/>
      <c r="Q16" s="51"/>
      <c r="R16" s="59"/>
      <c r="S16" s="59"/>
      <c r="T16" s="59"/>
      <c r="U16" s="59"/>
      <c r="V16" s="59"/>
    </row>
    <row r="17" spans="1:22" x14ac:dyDescent="0.2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65"/>
      <c r="Q17" s="51"/>
      <c r="R17" s="59"/>
      <c r="S17" s="59"/>
      <c r="T17" s="59"/>
      <c r="U17" s="59"/>
      <c r="V17" s="59"/>
    </row>
    <row r="18" spans="1:22" x14ac:dyDescent="0.2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65"/>
      <c r="Q18" s="51"/>
      <c r="R18" s="59"/>
      <c r="S18" s="59"/>
      <c r="T18" s="59"/>
      <c r="U18" s="59"/>
      <c r="V18" s="59"/>
    </row>
    <row r="19" spans="1:22" x14ac:dyDescent="0.2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65"/>
      <c r="Q19" s="51"/>
      <c r="R19" s="59"/>
      <c r="S19" s="59"/>
      <c r="T19" s="59"/>
      <c r="U19" s="59"/>
      <c r="V19" s="59"/>
    </row>
    <row r="20" spans="1:22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65"/>
      <c r="Q20" s="51"/>
      <c r="R20" s="59"/>
      <c r="S20" s="59"/>
      <c r="T20" s="59"/>
      <c r="U20" s="59"/>
      <c r="V20" s="59"/>
    </row>
    <row r="21" spans="1:22" x14ac:dyDescent="0.2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65"/>
      <c r="Q21" s="51"/>
      <c r="R21" s="59"/>
      <c r="S21" s="59"/>
      <c r="T21" s="59"/>
      <c r="U21" s="59"/>
      <c r="V21" s="59"/>
    </row>
    <row r="22" spans="1:22" x14ac:dyDescent="0.2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1"/>
      <c r="Q22" s="51"/>
      <c r="R22" s="51"/>
      <c r="S22" s="51"/>
      <c r="T22" s="51"/>
      <c r="U22" s="51"/>
      <c r="V22" s="51"/>
    </row>
    <row r="23" spans="1:22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1"/>
      <c r="Q23" s="50"/>
      <c r="R23" s="50"/>
      <c r="S23" s="50"/>
      <c r="T23" s="50"/>
      <c r="U23" s="50"/>
      <c r="V23" s="50"/>
    </row>
    <row r="24" spans="1:22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1"/>
      <c r="Q24" s="50"/>
      <c r="R24" s="50"/>
      <c r="S24" s="50"/>
      <c r="T24" s="50"/>
      <c r="U24" s="50"/>
      <c r="V24" s="50"/>
    </row>
  </sheetData>
  <mergeCells count="13">
    <mergeCell ref="A1:V1"/>
    <mergeCell ref="A2:V2"/>
    <mergeCell ref="A3:V3"/>
    <mergeCell ref="B5:V5"/>
    <mergeCell ref="D6:L6"/>
    <mergeCell ref="N6:V6"/>
    <mergeCell ref="A10:B10"/>
    <mergeCell ref="A11:B11"/>
    <mergeCell ref="A12:B12"/>
    <mergeCell ref="J7:L7"/>
    <mergeCell ref="T7:V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5"/>
  <sheetViews>
    <sheetView rightToLeft="1" workbookViewId="0">
      <selection activeCell="D30" sqref="D30"/>
    </sheetView>
  </sheetViews>
  <sheetFormatPr defaultRowHeight="12.75" x14ac:dyDescent="0.2"/>
  <cols>
    <col min="1" max="1" width="6.42578125" bestFit="1" customWidth="1"/>
    <col min="2" max="2" width="28.7109375" customWidth="1"/>
    <col min="3" max="3" width="1.28515625" customWidth="1"/>
    <col min="4" max="4" width="16.42578125" bestFit="1" customWidth="1"/>
    <col min="5" max="5" width="1.28515625" customWidth="1"/>
    <col min="6" max="6" width="18.5703125" bestFit="1" customWidth="1"/>
    <col min="7" max="7" width="1.28515625" customWidth="1"/>
    <col min="8" max="8" width="18.5703125" bestFit="1" customWidth="1"/>
    <col min="9" max="9" width="1.28515625" customWidth="1"/>
    <col min="10" max="10" width="18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42578125" bestFit="1" customWidth="1"/>
    <col min="15" max="15" width="1.28515625" customWidth="1"/>
    <col min="16" max="16" width="18.7109375" bestFit="1" customWidth="1"/>
    <col min="17" max="17" width="1.28515625" customWidth="1"/>
    <col min="18" max="18" width="18.85546875" bestFit="1" customWidth="1"/>
    <col min="19" max="19" width="1.28515625" customWidth="1"/>
    <col min="20" max="20" width="18.425781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36" t="s">
        <v>90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 ht="21.75" customHeight="1" x14ac:dyDescent="0.2">
      <c r="A2" s="36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ht="21.75" customHeight="1" x14ac:dyDescent="0.2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</row>
    <row r="4" spans="1:22" ht="14.45" customHeight="1" x14ac:dyDescent="0.2"/>
    <row r="5" spans="1:22" ht="24" customHeight="1" x14ac:dyDescent="0.2">
      <c r="A5" s="1" t="s">
        <v>56</v>
      </c>
      <c r="B5" s="46" t="s">
        <v>100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24" customHeight="1" x14ac:dyDescent="0.2">
      <c r="A6" s="12"/>
      <c r="B6" s="12"/>
      <c r="C6" s="12"/>
      <c r="D6" s="41" t="s">
        <v>50</v>
      </c>
      <c r="E6" s="41"/>
      <c r="F6" s="41"/>
      <c r="G6" s="41"/>
      <c r="H6" s="41"/>
      <c r="I6" s="41"/>
      <c r="J6" s="41"/>
      <c r="K6" s="41"/>
      <c r="L6" s="41"/>
      <c r="M6" s="12"/>
      <c r="N6" s="41" t="s">
        <v>51</v>
      </c>
      <c r="O6" s="41"/>
      <c r="P6" s="41"/>
      <c r="Q6" s="41"/>
      <c r="R6" s="41"/>
      <c r="S6" s="41"/>
      <c r="T6" s="41"/>
      <c r="U6" s="41"/>
      <c r="V6" s="41"/>
    </row>
    <row r="7" spans="1:22" ht="24" customHeight="1" x14ac:dyDescent="0.2">
      <c r="A7" s="12"/>
      <c r="B7" s="12"/>
      <c r="C7" s="12"/>
      <c r="D7" s="13"/>
      <c r="E7" s="13"/>
      <c r="F7" s="13"/>
      <c r="G7" s="13"/>
      <c r="H7" s="13"/>
      <c r="I7" s="13"/>
      <c r="J7" s="45" t="s">
        <v>21</v>
      </c>
      <c r="K7" s="45"/>
      <c r="L7" s="45"/>
      <c r="M7" s="12"/>
      <c r="N7" s="13"/>
      <c r="O7" s="13"/>
      <c r="P7" s="13"/>
      <c r="Q7" s="13"/>
      <c r="R7" s="13"/>
      <c r="S7" s="13"/>
      <c r="T7" s="45" t="s">
        <v>21</v>
      </c>
      <c r="U7" s="45"/>
      <c r="V7" s="45"/>
    </row>
    <row r="8" spans="1:22" ht="24" customHeight="1" x14ac:dyDescent="0.2">
      <c r="A8" s="41" t="s">
        <v>26</v>
      </c>
      <c r="B8" s="41"/>
      <c r="C8" s="12"/>
      <c r="D8" s="2" t="s">
        <v>57</v>
      </c>
      <c r="E8" s="12"/>
      <c r="F8" s="2" t="s">
        <v>54</v>
      </c>
      <c r="G8" s="12"/>
      <c r="H8" s="2" t="s">
        <v>55</v>
      </c>
      <c r="I8" s="12"/>
      <c r="J8" s="4" t="s">
        <v>37</v>
      </c>
      <c r="K8" s="13"/>
      <c r="L8" s="4" t="s">
        <v>45</v>
      </c>
      <c r="M8" s="12"/>
      <c r="N8" s="2" t="s">
        <v>57</v>
      </c>
      <c r="O8" s="12"/>
      <c r="P8" s="9" t="s">
        <v>54</v>
      </c>
      <c r="Q8" s="12"/>
      <c r="R8" s="2" t="s">
        <v>55</v>
      </c>
      <c r="S8" s="12"/>
      <c r="T8" s="4" t="s">
        <v>37</v>
      </c>
      <c r="U8" s="13"/>
      <c r="V8" s="4" t="s">
        <v>45</v>
      </c>
    </row>
    <row r="9" spans="1:22" ht="24" customHeight="1" x14ac:dyDescent="0.2">
      <c r="A9" s="42" t="s">
        <v>31</v>
      </c>
      <c r="B9" s="42"/>
      <c r="C9" s="51"/>
      <c r="D9" s="15">
        <v>0</v>
      </c>
      <c r="E9" s="53"/>
      <c r="F9" s="15">
        <v>11559142269</v>
      </c>
      <c r="G9" s="53"/>
      <c r="H9" s="15">
        <v>818837191</v>
      </c>
      <c r="I9" s="53"/>
      <c r="J9" s="15">
        <f>SUM(D9:H9)</f>
        <v>12377979460</v>
      </c>
      <c r="K9" s="51"/>
      <c r="L9" s="16">
        <v>0</v>
      </c>
      <c r="M9" s="51"/>
      <c r="N9" s="15">
        <v>0</v>
      </c>
      <c r="O9" s="53"/>
      <c r="P9" s="15">
        <v>37308815546</v>
      </c>
      <c r="Q9" s="53"/>
      <c r="R9" s="15">
        <v>8520935651</v>
      </c>
      <c r="S9" s="53"/>
      <c r="T9" s="15">
        <f>SUM(N9:R9)</f>
        <v>45829751197</v>
      </c>
      <c r="U9" s="12"/>
      <c r="V9" s="16">
        <v>2.06</v>
      </c>
    </row>
    <row r="10" spans="1:22" ht="24" customHeight="1" x14ac:dyDescent="0.2">
      <c r="A10" s="44" t="s">
        <v>58</v>
      </c>
      <c r="B10" s="44"/>
      <c r="C10" s="51"/>
      <c r="D10" s="17">
        <v>0</v>
      </c>
      <c r="E10" s="53"/>
      <c r="F10" s="17">
        <v>39960405567</v>
      </c>
      <c r="G10" s="53"/>
      <c r="H10" s="17">
        <v>119194858078</v>
      </c>
      <c r="I10" s="53"/>
      <c r="J10" s="17">
        <f>SUM(D10:H10)</f>
        <v>159155263645</v>
      </c>
      <c r="K10" s="51"/>
      <c r="L10" s="18">
        <v>0</v>
      </c>
      <c r="M10" s="51"/>
      <c r="N10" s="17">
        <v>0</v>
      </c>
      <c r="O10" s="53"/>
      <c r="P10" s="17">
        <v>188060499580</v>
      </c>
      <c r="Q10" s="53"/>
      <c r="R10" s="17">
        <v>396261490806</v>
      </c>
      <c r="S10" s="53"/>
      <c r="T10" s="17">
        <f>SUM(N10:R10)</f>
        <v>584321990386</v>
      </c>
      <c r="U10" s="12"/>
      <c r="V10" s="18">
        <v>7.48</v>
      </c>
    </row>
    <row r="11" spans="1:22" ht="24" customHeight="1" x14ac:dyDescent="0.2">
      <c r="A11" s="44" t="s">
        <v>32</v>
      </c>
      <c r="B11" s="44"/>
      <c r="C11" s="51"/>
      <c r="D11" s="17">
        <v>0</v>
      </c>
      <c r="E11" s="53"/>
      <c r="F11" s="17">
        <v>8083829072</v>
      </c>
      <c r="G11" s="53"/>
      <c r="H11" s="17">
        <v>4476052052</v>
      </c>
      <c r="I11" s="53"/>
      <c r="J11" s="17">
        <f>SUM(D11:H11)</f>
        <v>12559881124</v>
      </c>
      <c r="K11" s="51"/>
      <c r="L11" s="18">
        <v>0</v>
      </c>
      <c r="M11" s="51"/>
      <c r="N11" s="17">
        <v>0</v>
      </c>
      <c r="O11" s="53"/>
      <c r="P11" s="17">
        <v>13235023650</v>
      </c>
      <c r="Q11" s="53"/>
      <c r="R11" s="17">
        <v>58923307010</v>
      </c>
      <c r="S11" s="53"/>
      <c r="T11" s="17">
        <f>SUM(N11:R11)</f>
        <v>72158330660</v>
      </c>
      <c r="U11" s="12"/>
      <c r="V11" s="18">
        <v>0.44</v>
      </c>
    </row>
    <row r="12" spans="1:22" ht="24" customHeight="1" x14ac:dyDescent="0.2">
      <c r="A12" s="44" t="s">
        <v>30</v>
      </c>
      <c r="B12" s="44"/>
      <c r="C12" s="51"/>
      <c r="D12" s="17">
        <v>0</v>
      </c>
      <c r="E12" s="53"/>
      <c r="F12" s="17">
        <v>15235641586</v>
      </c>
      <c r="G12" s="53"/>
      <c r="H12" s="17">
        <v>882510156</v>
      </c>
      <c r="I12" s="53"/>
      <c r="J12" s="17">
        <f>SUM(D12:H12)</f>
        <v>16118151742</v>
      </c>
      <c r="K12" s="51"/>
      <c r="L12" s="18">
        <v>0</v>
      </c>
      <c r="M12" s="51"/>
      <c r="N12" s="17">
        <v>0</v>
      </c>
      <c r="O12" s="53"/>
      <c r="P12" s="17">
        <v>15901235235</v>
      </c>
      <c r="Q12" s="53"/>
      <c r="R12" s="17">
        <v>5323411782</v>
      </c>
      <c r="S12" s="53"/>
      <c r="T12" s="17">
        <f>SUM(N12:R12)</f>
        <v>21224647017</v>
      </c>
      <c r="U12" s="12"/>
      <c r="V12" s="18">
        <v>0.13</v>
      </c>
    </row>
    <row r="13" spans="1:22" ht="24" customHeight="1" x14ac:dyDescent="0.2">
      <c r="A13" s="44" t="s">
        <v>59</v>
      </c>
      <c r="B13" s="44"/>
      <c r="C13" s="51"/>
      <c r="D13" s="17">
        <v>0</v>
      </c>
      <c r="E13" s="53"/>
      <c r="F13" s="17">
        <v>0</v>
      </c>
      <c r="G13" s="53"/>
      <c r="H13" s="17">
        <v>0</v>
      </c>
      <c r="I13" s="53"/>
      <c r="J13" s="17">
        <v>0</v>
      </c>
      <c r="K13" s="51"/>
      <c r="L13" s="18">
        <v>0</v>
      </c>
      <c r="M13" s="51"/>
      <c r="N13" s="17">
        <v>0</v>
      </c>
      <c r="O13" s="53"/>
      <c r="P13" s="17">
        <v>0</v>
      </c>
      <c r="Q13" s="53"/>
      <c r="R13" s="17">
        <v>16169408922</v>
      </c>
      <c r="S13" s="53"/>
      <c r="T13" s="17">
        <f>SUM(N13:R13)</f>
        <v>16169408922</v>
      </c>
      <c r="U13" s="12"/>
      <c r="V13" s="18">
        <v>0.1</v>
      </c>
    </row>
    <row r="14" spans="1:22" ht="24" customHeight="1" x14ac:dyDescent="0.2">
      <c r="A14" s="37" t="s">
        <v>33</v>
      </c>
      <c r="B14" s="37"/>
      <c r="C14" s="51"/>
      <c r="D14" s="20">
        <v>0</v>
      </c>
      <c r="E14" s="53"/>
      <c r="F14" s="20">
        <v>40082714047</v>
      </c>
      <c r="G14" s="53"/>
      <c r="H14" s="20">
        <v>0</v>
      </c>
      <c r="I14" s="53"/>
      <c r="J14" s="20">
        <f>SUM(D14:H14)</f>
        <v>40082714047</v>
      </c>
      <c r="K14" s="51"/>
      <c r="L14" s="21">
        <v>0</v>
      </c>
      <c r="M14" s="51"/>
      <c r="N14" s="20">
        <v>0</v>
      </c>
      <c r="O14" s="53"/>
      <c r="P14" s="17">
        <v>96767949258</v>
      </c>
      <c r="Q14" s="53"/>
      <c r="R14" s="20">
        <v>0</v>
      </c>
      <c r="S14" s="53">
        <f>SUM(N14:R14)</f>
        <v>96767949258</v>
      </c>
      <c r="T14" s="20">
        <f>SUM(N14:R14)</f>
        <v>96767949258</v>
      </c>
      <c r="U14" s="12"/>
      <c r="V14" s="21">
        <v>0.57999999999999996</v>
      </c>
    </row>
    <row r="15" spans="1:22" ht="24" customHeight="1" thickBot="1" x14ac:dyDescent="0.25">
      <c r="A15" s="40" t="s">
        <v>21</v>
      </c>
      <c r="B15" s="40"/>
      <c r="C15" s="51"/>
      <c r="D15" s="22">
        <v>0</v>
      </c>
      <c r="E15" s="53"/>
      <c r="F15" s="22">
        <f>SUM(F9:F14)</f>
        <v>114921732541</v>
      </c>
      <c r="G15" s="53"/>
      <c r="H15" s="22">
        <f>SUM(H9:H14)</f>
        <v>125372257477</v>
      </c>
      <c r="I15" s="53"/>
      <c r="J15" s="22">
        <f>SUM(J9:J14)</f>
        <v>240293990018</v>
      </c>
      <c r="K15" s="51"/>
      <c r="L15" s="23">
        <v>0</v>
      </c>
      <c r="M15" s="51"/>
      <c r="N15" s="22">
        <v>0</v>
      </c>
      <c r="O15" s="53"/>
      <c r="P15" s="22">
        <f>SUM(P9:P14)</f>
        <v>351273523269</v>
      </c>
      <c r="Q15" s="53"/>
      <c r="R15" s="22">
        <f>SUM(R9:R14)</f>
        <v>485198554171</v>
      </c>
      <c r="S15" s="53"/>
      <c r="T15" s="22">
        <f>SUM(T9:T14)</f>
        <v>836472077440</v>
      </c>
      <c r="U15" s="12"/>
      <c r="V15" s="23">
        <v>10.79</v>
      </c>
    </row>
    <row r="16" spans="1:22" ht="13.5" thickTop="1" x14ac:dyDescent="0.2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</row>
    <row r="17" spans="1:22" x14ac:dyDescent="0.2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9"/>
      <c r="Q17" s="59"/>
      <c r="R17" s="59"/>
      <c r="S17" s="59"/>
      <c r="T17" s="59"/>
      <c r="U17" s="56"/>
      <c r="V17" s="56"/>
    </row>
    <row r="18" spans="1:22" x14ac:dyDescent="0.2">
      <c r="P18" s="56"/>
      <c r="Q18" s="56"/>
      <c r="R18" s="56"/>
      <c r="S18" s="56"/>
      <c r="T18" s="56"/>
      <c r="U18" s="56"/>
      <c r="V18" s="56"/>
    </row>
    <row r="19" spans="1:22" x14ac:dyDescent="0.2">
      <c r="P19" s="56"/>
      <c r="Q19" s="56"/>
      <c r="R19" s="56"/>
      <c r="S19" s="56"/>
      <c r="T19" s="56"/>
      <c r="U19" s="56"/>
      <c r="V19" s="56"/>
    </row>
    <row r="20" spans="1:22" x14ac:dyDescent="0.2">
      <c r="P20" s="56"/>
      <c r="Q20" s="56"/>
      <c r="R20" s="56"/>
      <c r="S20" s="56"/>
      <c r="T20" s="56"/>
      <c r="U20" s="56"/>
      <c r="V20" s="56"/>
    </row>
    <row r="21" spans="1:22" x14ac:dyDescent="0.2">
      <c r="N21" s="55"/>
      <c r="P21" s="56"/>
      <c r="Q21" s="56"/>
      <c r="R21" s="56"/>
      <c r="S21" s="56"/>
      <c r="T21" s="56"/>
      <c r="U21" s="56"/>
      <c r="V21" s="56"/>
    </row>
    <row r="22" spans="1:22" x14ac:dyDescent="0.2">
      <c r="N22" s="55"/>
      <c r="P22" s="56"/>
      <c r="Q22" s="56"/>
      <c r="R22" s="56"/>
      <c r="S22" s="56"/>
      <c r="T22" s="56"/>
      <c r="U22" s="56"/>
      <c r="V22" s="56"/>
    </row>
    <row r="23" spans="1:22" x14ac:dyDescent="0.2">
      <c r="P23" s="56"/>
      <c r="Q23" s="56"/>
      <c r="R23" s="56"/>
      <c r="S23" s="56"/>
      <c r="T23" s="56"/>
      <c r="U23" s="56"/>
      <c r="V23" s="56"/>
    </row>
    <row r="24" spans="1:22" x14ac:dyDescent="0.2">
      <c r="P24" s="56"/>
      <c r="Q24" s="56"/>
      <c r="R24" s="58"/>
      <c r="S24" s="56"/>
      <c r="T24" s="56"/>
      <c r="U24" s="56"/>
      <c r="V24" s="56"/>
    </row>
    <row r="25" spans="1:22" x14ac:dyDescent="0.2">
      <c r="P25" s="56"/>
      <c r="Q25" s="56"/>
      <c r="R25" s="56"/>
      <c r="S25" s="56"/>
      <c r="T25" s="56"/>
      <c r="U25" s="56"/>
      <c r="V25" s="56"/>
    </row>
    <row r="26" spans="1:22" x14ac:dyDescent="0.2">
      <c r="D26" s="55"/>
      <c r="P26" s="56"/>
      <c r="Q26" s="56"/>
      <c r="R26" s="56"/>
      <c r="S26" s="56"/>
      <c r="T26" s="56"/>
      <c r="U26" s="56"/>
      <c r="V26" s="56"/>
    </row>
    <row r="27" spans="1:22" x14ac:dyDescent="0.2">
      <c r="D27" s="55"/>
      <c r="P27" s="56"/>
      <c r="Q27" s="56"/>
      <c r="R27" s="56"/>
      <c r="S27" s="56"/>
      <c r="T27" s="56"/>
      <c r="U27" s="56"/>
      <c r="V27" s="56"/>
    </row>
    <row r="28" spans="1:22" x14ac:dyDescent="0.2">
      <c r="P28" s="56"/>
      <c r="Q28" s="56"/>
      <c r="R28" s="56"/>
      <c r="S28" s="56"/>
      <c r="T28" s="56"/>
      <c r="U28" s="56"/>
      <c r="V28" s="56"/>
    </row>
    <row r="29" spans="1:22" x14ac:dyDescent="0.2">
      <c r="P29" s="56"/>
      <c r="Q29" s="56"/>
      <c r="R29" s="56"/>
      <c r="S29" s="56"/>
      <c r="T29" s="56"/>
      <c r="U29" s="56"/>
      <c r="V29" s="56"/>
    </row>
    <row r="30" spans="1:22" x14ac:dyDescent="0.2">
      <c r="P30" s="56"/>
      <c r="Q30" s="56"/>
      <c r="R30" s="56"/>
      <c r="S30" s="56"/>
      <c r="T30" s="56"/>
      <c r="U30" s="56"/>
      <c r="V30" s="56"/>
    </row>
    <row r="31" spans="1:22" x14ac:dyDescent="0.2">
      <c r="P31" s="56"/>
      <c r="Q31" s="56"/>
      <c r="R31" s="56"/>
      <c r="S31" s="56"/>
      <c r="T31" s="56"/>
      <c r="U31" s="56"/>
      <c r="V31" s="56"/>
    </row>
    <row r="32" spans="1:22" x14ac:dyDescent="0.2">
      <c r="P32" s="56"/>
      <c r="Q32" s="56"/>
      <c r="R32" s="56"/>
      <c r="S32" s="56"/>
      <c r="T32" s="56"/>
      <c r="U32" s="56"/>
      <c r="V32" s="56"/>
    </row>
    <row r="33" spans="6:6" x14ac:dyDescent="0.2">
      <c r="F33" s="49">
        <v>126105519137</v>
      </c>
    </row>
    <row r="34" spans="6:6" x14ac:dyDescent="0.2">
      <c r="F34" s="57">
        <v>733261660</v>
      </c>
    </row>
    <row r="35" spans="6:6" x14ac:dyDescent="0.2">
      <c r="F35" s="49">
        <f>F33-F34</f>
        <v>125372257477</v>
      </c>
    </row>
  </sheetData>
  <mergeCells count="16"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  <mergeCell ref="A13:B13"/>
    <mergeCell ref="A14:B14"/>
    <mergeCell ref="A15:B15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D30" sqref="D30"/>
    </sheetView>
  </sheetViews>
  <sheetFormatPr defaultRowHeight="12.75" x14ac:dyDescent="0.2"/>
  <cols>
    <col min="1" max="1" width="5.140625" customWidth="1"/>
    <col min="2" max="2" width="32.85546875" customWidth="1"/>
    <col min="3" max="3" width="1.28515625" customWidth="1"/>
    <col min="4" max="4" width="16.28515625" customWidth="1"/>
    <col min="5" max="5" width="1.28515625" customWidth="1"/>
    <col min="6" max="6" width="17.5703125" customWidth="1"/>
    <col min="7" max="7" width="1.28515625" customWidth="1"/>
    <col min="8" max="8" width="13" customWidth="1"/>
    <col min="9" max="9" width="1.28515625" customWidth="1"/>
    <col min="10" max="10" width="13.5703125" customWidth="1"/>
    <col min="11" max="11" width="1.28515625" customWidth="1"/>
    <col min="12" max="12" width="16.28515625" customWidth="1"/>
    <col min="13" max="13" width="1.28515625" customWidth="1"/>
    <col min="14" max="14" width="17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6" t="s">
        <v>90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21.75" customHeight="1" x14ac:dyDescent="0.2">
      <c r="A2" s="36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1.75" customHeight="1" x14ac:dyDescent="0.2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4.45" customHeight="1" x14ac:dyDescent="0.2"/>
    <row r="5" spans="1:18" ht="25.5" customHeight="1" x14ac:dyDescent="0.2">
      <c r="A5" s="1" t="s">
        <v>60</v>
      </c>
      <c r="B5" s="46" t="s">
        <v>92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25.5" customHeight="1" x14ac:dyDescent="0.2">
      <c r="A6" s="12"/>
      <c r="B6" s="12"/>
      <c r="C6" s="12"/>
      <c r="D6" s="41" t="s">
        <v>50</v>
      </c>
      <c r="E6" s="41"/>
      <c r="F6" s="41"/>
      <c r="G6" s="41"/>
      <c r="H6" s="41"/>
      <c r="I6" s="41"/>
      <c r="J6" s="41"/>
      <c r="K6" s="12"/>
      <c r="L6" s="41" t="s">
        <v>51</v>
      </c>
      <c r="M6" s="41"/>
      <c r="N6" s="41"/>
      <c r="O6" s="41"/>
      <c r="P6" s="41"/>
      <c r="Q6" s="41"/>
      <c r="R6" s="41"/>
    </row>
    <row r="7" spans="1:18" ht="25.5" customHeight="1" x14ac:dyDescent="0.2">
      <c r="A7" s="12"/>
      <c r="B7" s="12"/>
      <c r="C7" s="12"/>
      <c r="D7" s="13"/>
      <c r="E7" s="13"/>
      <c r="F7" s="13"/>
      <c r="G7" s="13"/>
      <c r="H7" s="13"/>
      <c r="I7" s="13"/>
      <c r="J7" s="13"/>
      <c r="K7" s="12"/>
      <c r="L7" s="13"/>
      <c r="M7" s="13"/>
      <c r="N7" s="13"/>
      <c r="O7" s="13"/>
      <c r="P7" s="13"/>
      <c r="Q7" s="13"/>
      <c r="R7" s="13"/>
    </row>
    <row r="8" spans="1:18" ht="25.5" customHeight="1" x14ac:dyDescent="0.2">
      <c r="A8" s="41" t="s">
        <v>61</v>
      </c>
      <c r="B8" s="41"/>
      <c r="C8" s="12"/>
      <c r="D8" s="2" t="s">
        <v>62</v>
      </c>
      <c r="E8" s="12"/>
      <c r="F8" s="2" t="s">
        <v>54</v>
      </c>
      <c r="G8" s="12"/>
      <c r="H8" s="2" t="s">
        <v>55</v>
      </c>
      <c r="I8" s="12"/>
      <c r="J8" s="2" t="s">
        <v>21</v>
      </c>
      <c r="K8" s="12"/>
      <c r="L8" s="2" t="s">
        <v>62</v>
      </c>
      <c r="M8" s="12"/>
      <c r="N8" s="2" t="s">
        <v>54</v>
      </c>
      <c r="O8" s="12"/>
      <c r="P8" s="2" t="s">
        <v>55</v>
      </c>
      <c r="Q8" s="12"/>
      <c r="R8" s="2" t="s">
        <v>21</v>
      </c>
    </row>
    <row r="9" spans="1:18" ht="25.5" customHeight="1" x14ac:dyDescent="0.2">
      <c r="A9" s="47" t="s">
        <v>63</v>
      </c>
      <c r="B9" s="47"/>
      <c r="C9" s="12"/>
      <c r="D9" s="31">
        <v>0</v>
      </c>
      <c r="E9" s="12"/>
      <c r="F9" s="31">
        <v>0</v>
      </c>
      <c r="G9" s="12"/>
      <c r="H9" s="31">
        <v>0</v>
      </c>
      <c r="I9" s="12"/>
      <c r="J9" s="31">
        <v>0</v>
      </c>
      <c r="K9" s="12"/>
      <c r="L9" s="31">
        <v>809831373</v>
      </c>
      <c r="M9" s="12"/>
      <c r="N9" s="31">
        <v>0</v>
      </c>
      <c r="O9" s="12"/>
      <c r="P9" s="31">
        <v>78570625</v>
      </c>
      <c r="Q9" s="12"/>
      <c r="R9" s="31">
        <f>SUM(L9:P9)</f>
        <v>888401998</v>
      </c>
    </row>
    <row r="10" spans="1:18" ht="25.5" customHeight="1" x14ac:dyDescent="0.2">
      <c r="A10" s="40" t="s">
        <v>21</v>
      </c>
      <c r="B10" s="40"/>
      <c r="C10" s="12"/>
      <c r="D10" s="27">
        <v>0</v>
      </c>
      <c r="E10" s="12"/>
      <c r="F10" s="27">
        <v>0</v>
      </c>
      <c r="G10" s="12"/>
      <c r="H10" s="27">
        <v>0</v>
      </c>
      <c r="I10" s="12"/>
      <c r="J10" s="27">
        <v>0</v>
      </c>
      <c r="K10" s="12"/>
      <c r="L10" s="27">
        <v>809831373</v>
      </c>
      <c r="M10" s="12"/>
      <c r="N10" s="27">
        <v>0</v>
      </c>
      <c r="O10" s="12"/>
      <c r="P10" s="27">
        <v>78570625</v>
      </c>
      <c r="Q10" s="12"/>
      <c r="R10" s="27">
        <f>SUM(L10:P10)</f>
        <v>888401998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D30" sqref="D3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6" t="s">
        <v>90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 x14ac:dyDescent="0.2">
      <c r="A2" s="36" t="s">
        <v>41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 x14ac:dyDescent="0.2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24.75" customHeight="1" x14ac:dyDescent="0.2">
      <c r="A5" s="1" t="s">
        <v>64</v>
      </c>
      <c r="B5" s="46" t="s">
        <v>91</v>
      </c>
      <c r="C5" s="46"/>
      <c r="D5" s="46"/>
      <c r="E5" s="46"/>
      <c r="F5" s="46"/>
      <c r="G5" s="46"/>
      <c r="H5" s="46"/>
      <c r="I5" s="46"/>
      <c r="J5" s="46"/>
    </row>
    <row r="6" spans="1:10" ht="24.75" customHeight="1" x14ac:dyDescent="0.2">
      <c r="A6" s="12"/>
      <c r="B6" s="12"/>
      <c r="C6" s="12"/>
      <c r="D6" s="41" t="s">
        <v>50</v>
      </c>
      <c r="E6" s="41"/>
      <c r="F6" s="41"/>
      <c r="G6" s="12"/>
      <c r="H6" s="41" t="s">
        <v>51</v>
      </c>
      <c r="I6" s="41"/>
      <c r="J6" s="41"/>
    </row>
    <row r="7" spans="1:10" ht="45.75" customHeight="1" x14ac:dyDescent="0.2">
      <c r="A7" s="41" t="s">
        <v>65</v>
      </c>
      <c r="B7" s="41"/>
      <c r="C7" s="12"/>
      <c r="D7" s="7" t="s">
        <v>66</v>
      </c>
      <c r="E7" s="13"/>
      <c r="F7" s="7" t="s">
        <v>67</v>
      </c>
      <c r="G7" s="12"/>
      <c r="H7" s="7" t="s">
        <v>66</v>
      </c>
      <c r="I7" s="13"/>
      <c r="J7" s="7" t="s">
        <v>67</v>
      </c>
    </row>
    <row r="8" spans="1:10" ht="24.75" customHeight="1" x14ac:dyDescent="0.2">
      <c r="A8" s="42" t="s">
        <v>101</v>
      </c>
      <c r="B8" s="42"/>
      <c r="C8" s="12"/>
      <c r="D8" s="28">
        <v>52298</v>
      </c>
      <c r="E8" s="12"/>
      <c r="F8" s="16"/>
      <c r="G8" s="12"/>
      <c r="H8" s="28">
        <v>929290</v>
      </c>
      <c r="I8" s="12"/>
      <c r="J8" s="16"/>
    </row>
    <row r="9" spans="1:10" ht="24.75" customHeight="1" x14ac:dyDescent="0.2">
      <c r="A9" s="44" t="s">
        <v>101</v>
      </c>
      <c r="B9" s="44"/>
      <c r="C9" s="12"/>
      <c r="D9" s="29">
        <v>39808</v>
      </c>
      <c r="E9" s="12"/>
      <c r="F9" s="18"/>
      <c r="G9" s="12"/>
      <c r="H9" s="29">
        <v>80820</v>
      </c>
      <c r="I9" s="12"/>
      <c r="J9" s="18"/>
    </row>
    <row r="10" spans="1:10" ht="24.75" customHeight="1" x14ac:dyDescent="0.2">
      <c r="A10" s="44" t="s">
        <v>101</v>
      </c>
      <c r="B10" s="44"/>
      <c r="C10" s="12"/>
      <c r="D10" s="29">
        <v>290049</v>
      </c>
      <c r="E10" s="12"/>
      <c r="F10" s="18"/>
      <c r="G10" s="12"/>
      <c r="H10" s="29">
        <v>9334721</v>
      </c>
      <c r="I10" s="12"/>
      <c r="J10" s="18"/>
    </row>
    <row r="11" spans="1:10" ht="24.75" customHeight="1" x14ac:dyDescent="0.2">
      <c r="A11" s="44" t="s">
        <v>101</v>
      </c>
      <c r="B11" s="44"/>
      <c r="C11" s="12"/>
      <c r="D11" s="29">
        <v>297296</v>
      </c>
      <c r="E11" s="12"/>
      <c r="F11" s="18"/>
      <c r="G11" s="12"/>
      <c r="H11" s="29">
        <v>10953411</v>
      </c>
      <c r="I11" s="12"/>
      <c r="J11" s="18"/>
    </row>
    <row r="12" spans="1:10" ht="24.75" customHeight="1" x14ac:dyDescent="0.2">
      <c r="A12" s="37" t="s">
        <v>102</v>
      </c>
      <c r="B12" s="37"/>
      <c r="C12" s="12"/>
      <c r="D12" s="30">
        <v>90968</v>
      </c>
      <c r="E12" s="12"/>
      <c r="F12" s="21"/>
      <c r="G12" s="12"/>
      <c r="H12" s="30">
        <v>118192</v>
      </c>
      <c r="I12" s="12"/>
      <c r="J12" s="21"/>
    </row>
    <row r="13" spans="1:10" ht="24.75" customHeight="1" x14ac:dyDescent="0.2">
      <c r="A13" s="40" t="s">
        <v>21</v>
      </c>
      <c r="B13" s="40"/>
      <c r="C13" s="12"/>
      <c r="D13" s="27">
        <f>SUM(D8:D12)</f>
        <v>770419</v>
      </c>
      <c r="E13" s="12"/>
      <c r="F13" s="27"/>
      <c r="G13" s="12"/>
      <c r="H13" s="27">
        <f>SUM(H8:H12)</f>
        <v>21416434</v>
      </c>
      <c r="I13" s="12"/>
      <c r="J13" s="27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1</vt:lpstr>
      <vt:lpstr>سهام</vt:lpstr>
      <vt:lpstr>واحدهای صندوق</vt:lpstr>
      <vt:lpstr>سپرده</vt:lpstr>
      <vt:lpstr>درآمد</vt:lpstr>
      <vt:lpstr>درآمد سرمایه‌گذاری در سهام</vt:lpstr>
      <vt:lpstr>درآمد سرمایه‌گذاری در صندوق</vt:lpstr>
      <vt:lpstr>درآمد سرمایه‌گذاری در اوراق به</vt:lpstr>
      <vt:lpstr>درآمد سپرده بانکی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'1'!Print_Area</vt:lpstr>
      <vt:lpstr>درآمد!Print_Area</vt:lpstr>
      <vt:lpstr>'درآمد سپرده بانکی'!Print_Area</vt:lpstr>
      <vt:lpstr>'درآمد سرمایه‌گذاری در اوراق به'!Print_Area</vt:lpstr>
      <vt:lpstr>'درآمد سرمایه‌گذاری در سهام'!Print_Area</vt:lpstr>
      <vt:lpstr>'درآمد سرمایه‌گذاری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Farahani</dc:creator>
  <dc:description/>
  <cp:lastModifiedBy>Masomeh Farahani</cp:lastModifiedBy>
  <dcterms:created xsi:type="dcterms:W3CDTF">2026-03-28T11:13:48Z</dcterms:created>
  <dcterms:modified xsi:type="dcterms:W3CDTF">2026-03-29T06:44:57Z</dcterms:modified>
</cp:coreProperties>
</file>