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"/>
    </mc:Choice>
  </mc:AlternateContent>
  <xr:revisionPtr revIDLastSave="0" documentId="13_ncr:1_{4CF59B80-54AB-4951-BC59-7E79CEA5F6DC}" xr6:coauthVersionLast="47" xr6:coauthVersionMax="47" xr10:uidLastSave="{00000000-0000-0000-0000-000000000000}"/>
  <bookViews>
    <workbookView xWindow="-120" yWindow="-120" windowWidth="29040" windowHeight="15720" tabRatio="968" xr2:uid="{00000000-000D-0000-FFFF-FFFF00000000}"/>
  </bookViews>
  <sheets>
    <sheet name="1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‌گذاری در سهام" sheetId="9" r:id="rId7"/>
    <sheet name="درآمد سرمایه‌گذاری در صندوق" sheetId="10" r:id="rId8"/>
    <sheet name="درآمد سرمایه‌گذاری در اوراق" sheetId="11" r:id="rId9"/>
    <sheet name="درآمد سپرده بانکی" sheetId="13" r:id="rId10"/>
    <sheet name="درآمد سود سهام" sheetId="15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0">'1'!$A$20:$C$22</definedName>
    <definedName name="_xlnm.Print_Area" localSheetId="3">اوراق!$A$1:$AM$10</definedName>
    <definedName name="_xlnm.Print_Area" localSheetId="5">درآمد!$A$1:$K$12</definedName>
    <definedName name="_xlnm.Print_Area" localSheetId="9">'درآمد سپرده بانکی'!$A$1:$K$12</definedName>
    <definedName name="_xlnm.Print_Area" localSheetId="8">'درآمد سرمایه‌گذاری در اوراق'!$A$1:$S$10</definedName>
    <definedName name="_xlnm.Print_Area" localSheetId="6">'درآمد سرمایه‌گذاری در سهام'!$A$1:$W$12</definedName>
    <definedName name="_xlnm.Print_Area" localSheetId="7">'درآمد سرمایه‌گذاری در صندوق'!$A$1:$W$14</definedName>
    <definedName name="_xlnm.Print_Area" localSheetId="10">'درآمد سود سهام'!$A$1:$T$10</definedName>
    <definedName name="_xlnm.Print_Area" localSheetId="14">'درآمد ناشی از تغییر قیمت اوراق'!$A$1:$Q$17</definedName>
    <definedName name="_xlnm.Print_Area" localSheetId="13">'درآمد ناشی از فروش'!$A$1:$Q$14</definedName>
    <definedName name="_xlnm.Print_Area" localSheetId="4">سپرده!$A$1:$M$13</definedName>
    <definedName name="_xlnm.Print_Area" localSheetId="1">سهام!$A$1:$AB$12</definedName>
    <definedName name="_xlnm.Print_Area" localSheetId="11">'سود اوراق بهادار'!$A$1:$R$9</definedName>
    <definedName name="_xlnm.Print_Area" localSheetId="12">'سود سپرده بانکی'!$A$1:$N$12</definedName>
    <definedName name="_xlnm.Print_Area" localSheetId="2">'واحدهای صندوق'!$A$1:$AA$14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8" l="1"/>
  <c r="F10" i="8"/>
  <c r="F9" i="8"/>
  <c r="F8" i="8"/>
  <c r="T9" i="9"/>
  <c r="T11" i="9"/>
  <c r="T10" i="9"/>
  <c r="J11" i="9"/>
  <c r="J10" i="9"/>
  <c r="J9" i="9"/>
  <c r="H12" i="9"/>
  <c r="T13" i="10"/>
  <c r="T12" i="10"/>
  <c r="T11" i="10"/>
  <c r="T10" i="10"/>
  <c r="T9" i="10"/>
  <c r="J13" i="10"/>
  <c r="J12" i="10"/>
  <c r="J11" i="10"/>
  <c r="J10" i="10"/>
  <c r="J9" i="10"/>
  <c r="V14" i="10"/>
  <c r="R14" i="10"/>
  <c r="P14" i="10"/>
  <c r="L14" i="10"/>
  <c r="H14" i="10"/>
  <c r="F14" i="10"/>
  <c r="I14" i="19"/>
  <c r="Q14" i="19"/>
  <c r="G10" i="19"/>
  <c r="G11" i="19"/>
  <c r="G12" i="19"/>
  <c r="G13" i="19"/>
  <c r="G9" i="19"/>
  <c r="G8" i="19"/>
  <c r="O9" i="19"/>
  <c r="O10" i="19"/>
  <c r="O11" i="19"/>
  <c r="O12" i="19"/>
  <c r="O13" i="19"/>
  <c r="O8" i="19"/>
  <c r="E14" i="19"/>
  <c r="O17" i="21"/>
  <c r="O9" i="21"/>
  <c r="O10" i="21"/>
  <c r="O11" i="21"/>
  <c r="O12" i="21"/>
  <c r="O13" i="21"/>
  <c r="O14" i="21"/>
  <c r="O15" i="21"/>
  <c r="O16" i="21"/>
  <c r="O8" i="21"/>
  <c r="G17" i="21"/>
  <c r="G9" i="21"/>
  <c r="G10" i="21"/>
  <c r="G11" i="21"/>
  <c r="G12" i="21"/>
  <c r="G13" i="21"/>
  <c r="G14" i="21"/>
  <c r="G15" i="21"/>
  <c r="G16" i="21"/>
  <c r="G8" i="21"/>
  <c r="I17" i="21"/>
  <c r="Q17" i="21"/>
  <c r="M17" i="21"/>
  <c r="E17" i="21"/>
  <c r="M14" i="19"/>
  <c r="C12" i="18"/>
  <c r="G12" i="18"/>
  <c r="I12" i="18"/>
  <c r="M12" i="18"/>
  <c r="S10" i="15"/>
  <c r="O10" i="15"/>
  <c r="H12" i="13"/>
  <c r="D12" i="13"/>
  <c r="R10" i="11"/>
  <c r="R9" i="11"/>
  <c r="F12" i="9"/>
  <c r="P12" i="9"/>
  <c r="V12" i="9"/>
  <c r="R12" i="9"/>
  <c r="N12" i="9"/>
  <c r="L12" i="9"/>
  <c r="D12" i="9"/>
  <c r="J12" i="8"/>
  <c r="H12" i="8"/>
  <c r="D13" i="7"/>
  <c r="L13" i="7"/>
  <c r="J13" i="7"/>
  <c r="H13" i="7"/>
  <c r="F13" i="7"/>
  <c r="Z14" i="4"/>
  <c r="X14" i="4"/>
  <c r="V14" i="4"/>
  <c r="P14" i="4"/>
  <c r="N14" i="4"/>
  <c r="L14" i="4"/>
  <c r="H14" i="4"/>
  <c r="F14" i="4"/>
  <c r="AA12" i="2"/>
  <c r="Y12" i="2"/>
  <c r="W12" i="2"/>
  <c r="Q12" i="2"/>
  <c r="M12" i="2"/>
  <c r="I12" i="2"/>
  <c r="G12" i="2"/>
  <c r="E12" i="2"/>
  <c r="F12" i="8" l="1"/>
  <c r="T12" i="9"/>
  <c r="J12" i="9"/>
  <c r="T14" i="10"/>
  <c r="J14" i="10"/>
  <c r="O14" i="19"/>
  <c r="G14" i="19"/>
</calcChain>
</file>

<file path=xl/sharedStrings.xml><?xml version="1.0" encoding="utf-8"?>
<sst xmlns="http://schemas.openxmlformats.org/spreadsheetml/2006/main" count="325" uniqueCount="115">
  <si>
    <t>صورت وضعیت پرتفوی</t>
  </si>
  <si>
    <t>برای ماه منتهی به 1404/10/30</t>
  </si>
  <si>
    <t>-1-1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</si>
  <si>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</si>
  <si>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</si>
  <si>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</si>
  <si>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</si>
  <si>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</si>
  <si>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</si>
  <si>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</si>
  <si>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</si>
  <si>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</si>
  <si>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</si>
  <si>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</si>
  <si>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</si>
  <si>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ملی‌ صنایع‌ مس‌ ایران‌</t>
  </si>
  <si>
    <t>تامین سرمایه کیمیا</t>
  </si>
  <si>
    <t>جمع</t>
  </si>
  <si>
    <t>نام سهام</t>
  </si>
  <si>
    <t>نرخ سود موثر</t>
  </si>
  <si>
    <t>-2-1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</si>
  <si>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</si>
  <si>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</si>
  <si>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</si>
  <si>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</si>
  <si>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</si>
  <si>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</si>
  <si>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</si>
  <si>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</si>
  <si>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</si>
  <si>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</si>
  <si>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</si>
  <si>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</si>
  <si>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</si>
  <si>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</si>
  <si>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</si>
  <si>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دولت89-ش.خ041120</t>
  </si>
  <si>
    <t>بله</t>
  </si>
  <si>
    <t>1400/05/20</t>
  </si>
  <si>
    <t>1404/11/19</t>
  </si>
  <si>
    <t>-4-1</t>
  </si>
  <si>
    <t>سرمایه‌گذاری در  سپرده‌ بانکی</t>
  </si>
  <si>
    <t>مبلغ</t>
  </si>
  <si>
    <t>افزایش</t>
  </si>
  <si>
    <t>کاهش</t>
  </si>
  <si>
    <t>صورت وضعیت درآمدها</t>
  </si>
  <si>
    <t>-2</t>
  </si>
  <si>
    <t>شرح</t>
  </si>
  <si>
    <t>یادداشت</t>
  </si>
  <si>
    <t>درصد از کل درآمدها</t>
  </si>
  <si>
    <t>درصد از کل دارایی ها</t>
  </si>
  <si>
    <t>1-2</t>
  </si>
  <si>
    <t>2-2</t>
  </si>
  <si>
    <t>3-2</t>
  </si>
  <si>
    <t>4-2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</si>
  <si>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</si>
  <si>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</si>
  <si>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</si>
  <si>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</si>
  <si>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</si>
  <si>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</si>
  <si>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</si>
  <si>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</si>
  <si>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سود صندوق</t>
  </si>
  <si>
    <t>-3-2</t>
  </si>
  <si>
    <t>عنوان</t>
  </si>
  <si>
    <t>درآمد سود اوراق</t>
  </si>
  <si>
    <t>-4-2</t>
  </si>
  <si>
    <t>نام سپرده بانکی</t>
  </si>
  <si>
    <t>سود سپرده بانکی و گواهی سپرده</t>
  </si>
  <si>
    <t>درصد سود به میانگین سپرده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</si>
  <si>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</si>
  <si>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</si>
  <si>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</si>
  <si>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</si>
  <si>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</si>
  <si>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</si>
  <si>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</si>
  <si>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1404/04/31</t>
  </si>
  <si>
    <t>1404/02/17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</si>
  <si>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</si>
  <si>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</si>
  <si>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</si>
  <si>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</si>
  <si>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</si>
  <si>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خالص بهای فروش</t>
  </si>
  <si>
    <t>ارزش دفتری</t>
  </si>
  <si>
    <t>درآمد ناشی از تغییر قیمت اوراق بهادار</t>
  </si>
  <si>
    <t>سود و زیان ناشی از تغییر قیمت</t>
  </si>
  <si>
    <t>صندوق سرمایه‌گذاری اختصاصی بازارگردان صنعت مس</t>
  </si>
  <si>
    <t>سرمایه‌گذاری مس سرچشمه</t>
  </si>
  <si>
    <t>ص.س.درآمد ثابت کیمیا</t>
  </si>
  <si>
    <t>صندوق س.اعتماد آفرین پارسیان-ثابت</t>
  </si>
  <si>
    <t>صندوق س. کارا -ثابت</t>
  </si>
  <si>
    <t>صندوق س. آرامش-ثابت</t>
  </si>
  <si>
    <t>سپرده کوتاه مدت</t>
  </si>
  <si>
    <t>سپرده‌های بانکی</t>
  </si>
  <si>
    <t>درآمد حاصل از سرمایه‌گذاری در سهام و حق تقدم سهام</t>
  </si>
  <si>
    <t>درآمد حاصل از سرمایه‌گذاری در اوراق بهادار با درآمد ثابت:</t>
  </si>
  <si>
    <t>درآمد حاصل از سرمایه‌گذاری در سپرده بانکی و گواهی سپرده</t>
  </si>
  <si>
    <t>سود (زیان) حاصل از فروش اوراق بهادار</t>
  </si>
  <si>
    <t>سود (زیان) ناشی از فروش</t>
  </si>
  <si>
    <t>صندوق س. درآمد ثابت کیمیا</t>
  </si>
  <si>
    <t>صندوق س. کارا - ثابت</t>
  </si>
  <si>
    <t>صندوق س. سپر سرمایه بیدار- ثابت</t>
  </si>
  <si>
    <t>صندوق س. آرامش - ثابت</t>
  </si>
  <si>
    <t>صندوق س. اعتماد آفرین پارسیان - ثابت</t>
  </si>
  <si>
    <t>سرمایه‌گذاری در سهام و حق تقدم سهام</t>
  </si>
  <si>
    <t>سرمایه‌گذاری‌ها</t>
  </si>
  <si>
    <t>سرمایه‌گذاری در واحدهای صندوق‌های سرمایه‌گذاری</t>
  </si>
  <si>
    <t>درآمد حاصل از سرمایه‌گذاری‌ها</t>
  </si>
  <si>
    <t>درآمد حاصل از سرمایه‌گذاری در واحدهای صندوق‌های سرمایه‌گذاری</t>
  </si>
  <si>
    <t>درآمد حاصل از سرمایه‌گذاری در اوراق بهادار با درآمد ثابت</t>
  </si>
  <si>
    <t>درآمد حاصل از سرمایه‌گذاری در واحدهای صندوق</t>
  </si>
  <si>
    <t>درصد به کل دارایی‌ها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</si>
</sst>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9" formatCode="_(* #,##0_);_(* \(#,##0\);_(* &quot;-&quot;??_);_(@_)"/>
  </numFmts>
  <fonts count="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charset val="1"/>
    </font>
    <font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6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4" fillId="0" borderId="6" xfId="0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9" fontId="0" fillId="0" borderId="0" xfId="1" applyFont="1" applyAlignment="1">
      <alignment horizontal="left"/>
    </xf>
    <xf numFmtId="10" fontId="4" fillId="0" borderId="5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9" fontId="4" fillId="0" borderId="2" xfId="0" applyNumberFormat="1" applyFont="1" applyFill="1" applyBorder="1" applyAlignment="1">
      <alignment horizontal="center" vertical="center"/>
    </xf>
    <xf numFmtId="39" fontId="4" fillId="0" borderId="0" xfId="0" applyNumberFormat="1" applyFont="1" applyFill="1" applyAlignment="1">
      <alignment horizontal="center" vertical="center"/>
    </xf>
    <xf numFmtId="39" fontId="4" fillId="0" borderId="4" xfId="0" applyNumberFormat="1" applyFont="1" applyFill="1" applyBorder="1" applyAlignment="1">
      <alignment horizontal="center" vertical="center"/>
    </xf>
    <xf numFmtId="39" fontId="4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7" fontId="4" fillId="0" borderId="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37" fontId="0" fillId="0" borderId="0" xfId="0" applyNumberFormat="1" applyAlignment="1">
      <alignment horizontal="left"/>
    </xf>
    <xf numFmtId="37" fontId="4" fillId="0" borderId="7" xfId="0" applyNumberFormat="1" applyFont="1" applyFill="1" applyBorder="1" applyAlignment="1">
      <alignment horizontal="center" vertical="center"/>
    </xf>
    <xf numFmtId="37" fontId="4" fillId="0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37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37" fontId="0" fillId="0" borderId="0" xfId="0" applyNumberFormat="1" applyFill="1" applyAlignment="1">
      <alignment horizontal="left"/>
    </xf>
    <xf numFmtId="3" fontId="7" fillId="0" borderId="0" xfId="0" applyNumberFormat="1" applyFont="1" applyFill="1" applyAlignment="1">
      <alignment horizontal="left"/>
    </xf>
    <xf numFmtId="169" fontId="0" fillId="0" borderId="0" xfId="2" applyNumberFormat="1" applyFont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9" fontId="0" fillId="0" borderId="0" xfId="0" applyNumberFormat="1" applyAlignment="1">
      <alignment horizontal="left"/>
    </xf>
    <xf numFmtId="0" fontId="2" fillId="0" borderId="0" xfId="0" applyNumberFormat="1" applyFont="1" applyFill="1" applyAlignment="1">
      <alignment horizontal="right" vertical="center"/>
    </xf>
    <xf numFmtId="37" fontId="0" fillId="0" borderId="0" xfId="0" applyNumberFormat="1" applyFill="1" applyBorder="1" applyAlignment="1">
      <alignment horizontal="left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1200151</xdr:colOff>
      <xdr:row>3</xdr:row>
      <xdr:rowOff>9525</xdr:rowOff>
    </xdr:from>
    <xdr:to>
      <xdr:col>2</xdr:col>
      <xdr:colOff>348196</xdr:colOff>
      <xdr:row>16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602332-A1DA-4EA3-BC00-57D1D9463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081029" y="495300"/>
          <a:ext cx="2291295" cy="2114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0:C22"/>
  <sheetViews>
    <sheetView rightToLeft="1" tabSelected="1" workbookViewId="0">
      <selection activeCell="A30" sqref="A30"/>
    </sheetView>
  </sheetViews>
  <sheetFormatPr defaultRowHeight="12.75"/>
  <cols>
    <col min="1" max="3" width="23.5703125" customWidth="1"/>
  </cols>
  <sheetData>
    <row r="20" spans="1:3" ht="25.5">
      <c r="A20" s="48" t="s">
        <v>89</v>
      </c>
      <c r="B20" s="48"/>
      <c r="C20" s="48"/>
    </row>
    <row r="21" spans="1:3" ht="25.5">
      <c r="A21" s="48" t="s">
        <v>0</v>
      </c>
      <c r="B21" s="48"/>
      <c r="C21" s="48"/>
    </row>
    <row r="22" spans="1:3" ht="25.5">
      <c r="A22" s="48" t="s">
        <v>1</v>
      </c>
      <c r="B22" s="48"/>
      <c r="C22" s="48"/>
    </row>
  </sheetData>
  <mergeCells count="3">
    <mergeCell ref="A20:C20"/>
    <mergeCell ref="A21:C21"/>
    <mergeCell ref="A22:C22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D18" sqref="D18"/>
    </sheetView>
  </sheetViews>
  <sheetFormatPr defaultRowHeight="12.75"/>
  <cols>
    <col min="1" max="1" width="5.140625" customWidth="1"/>
    <col min="2" max="2" width="22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8" t="s">
        <v>89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75" customHeight="1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.7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45" customHeight="1"/>
    <row r="5" spans="1:10" ht="24" customHeight="1">
      <c r="A5" s="1" t="s">
        <v>67</v>
      </c>
      <c r="B5" s="55" t="s">
        <v>99</v>
      </c>
      <c r="C5" s="55"/>
      <c r="D5" s="55"/>
      <c r="E5" s="55"/>
      <c r="F5" s="55"/>
      <c r="G5" s="55"/>
      <c r="H5" s="55"/>
      <c r="I5" s="55"/>
      <c r="J5" s="55"/>
    </row>
    <row r="6" spans="1:10" ht="25.5" customHeight="1">
      <c r="D6" s="51" t="s">
        <v>56</v>
      </c>
      <c r="E6" s="51"/>
      <c r="F6" s="51"/>
      <c r="H6" s="51" t="s">
        <v>57</v>
      </c>
      <c r="I6" s="51"/>
      <c r="J6" s="51"/>
    </row>
    <row r="7" spans="1:10" s="11" customFormat="1" ht="55.5" customHeight="1">
      <c r="A7" s="58" t="s">
        <v>68</v>
      </c>
      <c r="B7" s="58"/>
      <c r="D7" s="7" t="s">
        <v>69</v>
      </c>
      <c r="E7" s="12"/>
      <c r="F7" s="7" t="s">
        <v>70</v>
      </c>
      <c r="H7" s="7" t="s">
        <v>69</v>
      </c>
      <c r="I7" s="12"/>
      <c r="J7" s="7" t="s">
        <v>70</v>
      </c>
    </row>
    <row r="8" spans="1:10" ht="25.5" customHeight="1">
      <c r="A8" s="59" t="s">
        <v>95</v>
      </c>
      <c r="B8" s="59"/>
      <c r="C8" s="11"/>
      <c r="D8" s="13">
        <v>672620</v>
      </c>
      <c r="E8" s="11"/>
      <c r="F8" s="14"/>
      <c r="G8" s="11"/>
      <c r="H8" s="13">
        <v>823112</v>
      </c>
      <c r="I8" s="11"/>
      <c r="J8" s="14"/>
    </row>
    <row r="9" spans="1:10" ht="25.5" customHeight="1">
      <c r="A9" s="59" t="s">
        <v>95</v>
      </c>
      <c r="B9" s="59"/>
      <c r="C9" s="11"/>
      <c r="D9" s="15">
        <v>303626</v>
      </c>
      <c r="E9" s="11"/>
      <c r="F9" s="16"/>
      <c r="G9" s="11"/>
      <c r="H9" s="15">
        <v>8772678</v>
      </c>
      <c r="I9" s="11"/>
      <c r="J9" s="16"/>
    </row>
    <row r="10" spans="1:10" ht="25.5" customHeight="1">
      <c r="A10" s="59" t="s">
        <v>95</v>
      </c>
      <c r="B10" s="59"/>
      <c r="C10" s="11"/>
      <c r="D10" s="15">
        <v>19116</v>
      </c>
      <c r="E10" s="11"/>
      <c r="F10" s="16"/>
      <c r="G10" s="11"/>
      <c r="H10" s="15">
        <v>10355063</v>
      </c>
      <c r="I10" s="11"/>
      <c r="J10" s="16"/>
    </row>
    <row r="11" spans="1:10" ht="25.5" customHeight="1">
      <c r="A11" s="60" t="s">
        <v>95</v>
      </c>
      <c r="B11" s="60"/>
      <c r="C11" s="11"/>
      <c r="D11" s="17">
        <v>20503</v>
      </c>
      <c r="E11" s="11"/>
      <c r="F11" s="18"/>
      <c r="G11" s="11"/>
      <c r="H11" s="17">
        <v>20503</v>
      </c>
      <c r="I11" s="11"/>
      <c r="J11" s="18"/>
    </row>
    <row r="12" spans="1:10" ht="25.5" customHeight="1">
      <c r="A12" s="57" t="s">
        <v>17</v>
      </c>
      <c r="B12" s="57"/>
      <c r="C12" s="11"/>
      <c r="D12" s="19">
        <f>SUM(D8:D11)</f>
        <v>1015865</v>
      </c>
      <c r="E12" s="11"/>
      <c r="F12" s="19"/>
      <c r="G12" s="11"/>
      <c r="H12" s="19">
        <f>SUM(H8:H11)</f>
        <v>19971356</v>
      </c>
      <c r="I12" s="11"/>
      <c r="J12" s="19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N21" sqref="N21"/>
    </sheetView>
  </sheetViews>
  <sheetFormatPr defaultRowHeight="12.75"/>
  <cols>
    <col min="1" max="1" width="19" customWidth="1"/>
    <col min="2" max="2" width="1.28515625" customWidth="1"/>
    <col min="3" max="3" width="20.2851562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22.42578125" customWidth="1"/>
    <col min="16" max="16" width="1.28515625" customWidth="1"/>
    <col min="17" max="17" width="13.140625" customWidth="1"/>
    <col min="18" max="18" width="1.28515625" customWidth="1"/>
    <col min="19" max="19" width="22.28515625" customWidth="1"/>
    <col min="20" max="20" width="0.28515625" customWidth="1"/>
  </cols>
  <sheetData>
    <row r="1" spans="1:19" ht="29.1" customHeight="1">
      <c r="A1" s="48" t="s">
        <v>89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1.75" customHeight="1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1.7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4.45" customHeight="1"/>
    <row r="5" spans="1:19" ht="30.75" customHeight="1">
      <c r="A5" s="55" t="s">
        <v>59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6" spans="1:19" ht="28.5" customHeight="1">
      <c r="A6" s="51" t="s">
        <v>18</v>
      </c>
      <c r="C6" s="51" t="s">
        <v>71</v>
      </c>
      <c r="D6" s="51"/>
      <c r="E6" s="51"/>
      <c r="F6" s="51"/>
      <c r="G6" s="51"/>
      <c r="I6" s="51" t="s">
        <v>56</v>
      </c>
      <c r="J6" s="51"/>
      <c r="K6" s="51"/>
      <c r="L6" s="51"/>
      <c r="M6" s="51"/>
      <c r="O6" s="51" t="s">
        <v>57</v>
      </c>
      <c r="P6" s="51"/>
      <c r="Q6" s="51"/>
      <c r="R6" s="51"/>
      <c r="S6" s="51"/>
    </row>
    <row r="7" spans="1:19" ht="28.5" customHeight="1">
      <c r="A7" s="51"/>
      <c r="C7" s="7" t="s">
        <v>72</v>
      </c>
      <c r="D7" s="3"/>
      <c r="E7" s="7" t="s">
        <v>73</v>
      </c>
      <c r="F7" s="3"/>
      <c r="G7" s="7" t="s">
        <v>74</v>
      </c>
      <c r="I7" s="7" t="s">
        <v>75</v>
      </c>
      <c r="J7" s="3"/>
      <c r="K7" s="7" t="s">
        <v>76</v>
      </c>
      <c r="L7" s="3"/>
      <c r="M7" s="7" t="s">
        <v>77</v>
      </c>
      <c r="O7" s="7" t="s">
        <v>75</v>
      </c>
      <c r="P7" s="3"/>
      <c r="Q7" s="7" t="s">
        <v>76</v>
      </c>
      <c r="R7" s="3"/>
      <c r="S7" s="7" t="s">
        <v>77</v>
      </c>
    </row>
    <row r="8" spans="1:19" ht="28.5" customHeight="1">
      <c r="A8" s="36" t="s">
        <v>15</v>
      </c>
      <c r="B8" s="11"/>
      <c r="C8" s="36" t="s">
        <v>78</v>
      </c>
      <c r="E8" s="21">
        <v>2222087108</v>
      </c>
      <c r="F8" s="22"/>
      <c r="G8" s="21">
        <v>370</v>
      </c>
      <c r="H8" s="22"/>
      <c r="I8" s="21">
        <v>0</v>
      </c>
      <c r="J8" s="22"/>
      <c r="K8" s="21">
        <v>0</v>
      </c>
      <c r="L8" s="22"/>
      <c r="M8" s="21">
        <v>0</v>
      </c>
      <c r="N8" s="22"/>
      <c r="O8" s="21">
        <v>822172229960</v>
      </c>
      <c r="P8" s="22"/>
      <c r="Q8" s="21">
        <v>0</v>
      </c>
      <c r="R8" s="22"/>
      <c r="S8" s="21">
        <v>822172229960</v>
      </c>
    </row>
    <row r="9" spans="1:19" ht="28.5" customHeight="1">
      <c r="A9" s="38" t="s">
        <v>16</v>
      </c>
      <c r="B9" s="11"/>
      <c r="C9" s="45" t="s">
        <v>79</v>
      </c>
      <c r="E9" s="26">
        <v>3667623586</v>
      </c>
      <c r="F9" s="22"/>
      <c r="G9" s="26">
        <v>320</v>
      </c>
      <c r="H9" s="22"/>
      <c r="I9" s="24">
        <v>0</v>
      </c>
      <c r="J9" s="22"/>
      <c r="K9" s="24">
        <v>0</v>
      </c>
      <c r="L9" s="22"/>
      <c r="M9" s="24">
        <v>0</v>
      </c>
      <c r="N9" s="22"/>
      <c r="O9" s="24">
        <v>1173639547520</v>
      </c>
      <c r="P9" s="22"/>
      <c r="Q9" s="24">
        <v>0</v>
      </c>
      <c r="R9" s="22"/>
      <c r="S9" s="24">
        <v>1173639547520</v>
      </c>
    </row>
    <row r="10" spans="1:19" ht="28.5" customHeight="1">
      <c r="A10" s="5" t="s">
        <v>17</v>
      </c>
      <c r="B10" s="11"/>
      <c r="C10" s="46"/>
      <c r="D10" s="27"/>
      <c r="E10" s="26"/>
      <c r="F10" s="22"/>
      <c r="G10" s="27"/>
      <c r="H10" s="22"/>
      <c r="I10" s="25">
        <v>0</v>
      </c>
      <c r="J10" s="22"/>
      <c r="K10" s="25">
        <v>0</v>
      </c>
      <c r="L10" s="22"/>
      <c r="M10" s="25">
        <v>0</v>
      </c>
      <c r="N10" s="22"/>
      <c r="O10" s="25">
        <f>SUM(O8:O9)</f>
        <v>1995811777480</v>
      </c>
      <c r="P10" s="22"/>
      <c r="Q10" s="25">
        <v>0</v>
      </c>
      <c r="R10" s="22"/>
      <c r="S10" s="25">
        <f>SUM(S8:S9)</f>
        <v>1995811777480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0"/>
  <sheetViews>
    <sheetView rightToLeft="1" workbookViewId="0">
      <selection activeCell="H20" sqref="H20"/>
    </sheetView>
  </sheetViews>
  <sheetFormatPr defaultRowHeight="12.75"/>
  <cols>
    <col min="1" max="1" width="32.42578125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2.28515625" customWidth="1"/>
    <col min="10" max="10" width="1.28515625" customWidth="1"/>
    <col min="11" max="11" width="15.5703125" customWidth="1"/>
    <col min="12" max="12" width="1.28515625" customWidth="1"/>
    <col min="13" max="13" width="15.42578125" customWidth="1"/>
    <col min="14" max="14" width="1.28515625" customWidth="1"/>
    <col min="15" max="15" width="12.710937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48" t="s">
        <v>89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21.75" customHeight="1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21.7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4.45" customHeight="1"/>
    <row r="5" spans="1:17" ht="24.75" customHeight="1">
      <c r="A5" s="55" t="s">
        <v>80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17" s="11" customFormat="1" ht="27" customHeight="1">
      <c r="A6" s="51" t="s">
        <v>47</v>
      </c>
      <c r="G6" s="51" t="s">
        <v>56</v>
      </c>
      <c r="H6" s="51"/>
      <c r="I6" s="51"/>
      <c r="J6" s="51"/>
      <c r="K6" s="51"/>
      <c r="M6" s="51" t="s">
        <v>57</v>
      </c>
      <c r="N6" s="51"/>
      <c r="O6" s="51"/>
      <c r="P6" s="51"/>
      <c r="Q6" s="51"/>
    </row>
    <row r="7" spans="1:17" s="11" customFormat="1" ht="27" customHeight="1">
      <c r="A7" s="51"/>
      <c r="C7" s="6" t="s">
        <v>34</v>
      </c>
      <c r="E7" s="6" t="s">
        <v>81</v>
      </c>
      <c r="G7" s="7" t="s">
        <v>82</v>
      </c>
      <c r="H7" s="12"/>
      <c r="I7" s="7" t="s">
        <v>76</v>
      </c>
      <c r="J7" s="12"/>
      <c r="K7" s="7" t="s">
        <v>83</v>
      </c>
      <c r="M7" s="7" t="s">
        <v>82</v>
      </c>
      <c r="N7" s="12"/>
      <c r="O7" s="7" t="s">
        <v>76</v>
      </c>
      <c r="P7" s="12"/>
      <c r="Q7" s="7" t="s">
        <v>83</v>
      </c>
    </row>
    <row r="8" spans="1:17" s="11" customFormat="1" ht="27" customHeight="1">
      <c r="A8" s="28" t="s">
        <v>36</v>
      </c>
      <c r="C8" s="36" t="s">
        <v>39</v>
      </c>
      <c r="E8" s="14">
        <v>23</v>
      </c>
      <c r="G8" s="30">
        <v>78092188</v>
      </c>
      <c r="I8" s="30">
        <v>0</v>
      </c>
      <c r="K8" s="30">
        <v>78092188</v>
      </c>
      <c r="M8" s="30">
        <v>756543867</v>
      </c>
      <c r="O8" s="30">
        <v>0</v>
      </c>
      <c r="Q8" s="30">
        <v>756543867</v>
      </c>
    </row>
    <row r="9" spans="1:17" s="11" customFormat="1" ht="27" customHeight="1" thickBot="1">
      <c r="A9" s="5" t="s">
        <v>17</v>
      </c>
      <c r="C9" s="46"/>
      <c r="D9" s="47"/>
      <c r="E9" s="46"/>
      <c r="G9" s="19">
        <v>78092188</v>
      </c>
      <c r="I9" s="19">
        <v>0</v>
      </c>
      <c r="K9" s="19">
        <v>78092188</v>
      </c>
      <c r="M9" s="19">
        <v>756543867</v>
      </c>
      <c r="O9" s="19">
        <v>0</v>
      </c>
      <c r="Q9" s="19">
        <v>756543867</v>
      </c>
    </row>
    <row r="10" spans="1:17" ht="13.5" thickTop="1"/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G17" sqref="G17"/>
    </sheetView>
  </sheetViews>
  <sheetFormatPr defaultRowHeight="12.75"/>
  <cols>
    <col min="1" max="1" width="25.425781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48" t="s">
        <v>89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1.75" customHeight="1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1.7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4.45" customHeight="1"/>
    <row r="5" spans="1:13" ht="24.75" customHeight="1">
      <c r="A5" s="55" t="s">
        <v>84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ht="26.25" customHeight="1">
      <c r="A6" s="51" t="s">
        <v>47</v>
      </c>
      <c r="B6" s="11"/>
      <c r="C6" s="51" t="s">
        <v>56</v>
      </c>
      <c r="D6" s="51"/>
      <c r="E6" s="51"/>
      <c r="F6" s="51"/>
      <c r="G6" s="51"/>
      <c r="H6" s="11"/>
      <c r="I6" s="51" t="s">
        <v>57</v>
      </c>
      <c r="J6" s="51"/>
      <c r="K6" s="51"/>
      <c r="L6" s="51"/>
      <c r="M6" s="51"/>
    </row>
    <row r="7" spans="1:13" ht="26.25" customHeight="1">
      <c r="A7" s="51"/>
      <c r="B7" s="11"/>
      <c r="C7" s="7" t="s">
        <v>82</v>
      </c>
      <c r="D7" s="12"/>
      <c r="E7" s="7" t="s">
        <v>76</v>
      </c>
      <c r="F7" s="12"/>
      <c r="G7" s="7" t="s">
        <v>83</v>
      </c>
      <c r="H7" s="11"/>
      <c r="I7" s="7" t="s">
        <v>82</v>
      </c>
      <c r="J7" s="12"/>
      <c r="K7" s="7" t="s">
        <v>76</v>
      </c>
      <c r="L7" s="12"/>
      <c r="M7" s="7" t="s">
        <v>83</v>
      </c>
    </row>
    <row r="8" spans="1:13" ht="26.25" customHeight="1">
      <c r="A8" s="36" t="s">
        <v>95</v>
      </c>
      <c r="B8" s="11"/>
      <c r="C8" s="13">
        <v>672620</v>
      </c>
      <c r="D8" s="11"/>
      <c r="E8" s="13">
        <v>0</v>
      </c>
      <c r="F8" s="11"/>
      <c r="G8" s="13">
        <v>672620</v>
      </c>
      <c r="H8" s="11"/>
      <c r="I8" s="13">
        <v>823112</v>
      </c>
      <c r="J8" s="11"/>
      <c r="K8" s="13">
        <v>0</v>
      </c>
      <c r="L8" s="11"/>
      <c r="M8" s="13">
        <v>823112</v>
      </c>
    </row>
    <row r="9" spans="1:13" ht="26.25" customHeight="1">
      <c r="A9" s="37" t="s">
        <v>95</v>
      </c>
      <c r="B9" s="11"/>
      <c r="C9" s="15">
        <v>303626</v>
      </c>
      <c r="D9" s="11"/>
      <c r="E9" s="15">
        <v>0</v>
      </c>
      <c r="F9" s="11"/>
      <c r="G9" s="15">
        <v>303626</v>
      </c>
      <c r="H9" s="11"/>
      <c r="I9" s="15">
        <v>8772678</v>
      </c>
      <c r="J9" s="11"/>
      <c r="K9" s="15">
        <v>0</v>
      </c>
      <c r="L9" s="11"/>
      <c r="M9" s="15">
        <v>8772678</v>
      </c>
    </row>
    <row r="10" spans="1:13" ht="26.25" customHeight="1">
      <c r="A10" s="37" t="s">
        <v>95</v>
      </c>
      <c r="B10" s="11"/>
      <c r="C10" s="15">
        <v>19116</v>
      </c>
      <c r="D10" s="11"/>
      <c r="E10" s="15">
        <v>0</v>
      </c>
      <c r="F10" s="11"/>
      <c r="G10" s="15">
        <v>19116</v>
      </c>
      <c r="H10" s="11"/>
      <c r="I10" s="15">
        <v>10355063</v>
      </c>
      <c r="J10" s="11"/>
      <c r="K10" s="15">
        <v>0</v>
      </c>
      <c r="L10" s="11"/>
      <c r="M10" s="15">
        <v>10355063</v>
      </c>
    </row>
    <row r="11" spans="1:13" ht="26.25" customHeight="1">
      <c r="A11" s="37" t="s">
        <v>95</v>
      </c>
      <c r="B11" s="11"/>
      <c r="C11" s="17">
        <v>20503</v>
      </c>
      <c r="D11" s="11"/>
      <c r="E11" s="17">
        <v>0</v>
      </c>
      <c r="F11" s="11"/>
      <c r="G11" s="17">
        <v>20503</v>
      </c>
      <c r="H11" s="11"/>
      <c r="I11" s="17">
        <v>20503</v>
      </c>
      <c r="J11" s="11"/>
      <c r="K11" s="17">
        <v>0</v>
      </c>
      <c r="L11" s="11"/>
      <c r="M11" s="17">
        <v>20503</v>
      </c>
    </row>
    <row r="12" spans="1:13" ht="26.25" customHeight="1">
      <c r="A12" s="5" t="s">
        <v>17</v>
      </c>
      <c r="B12" s="11"/>
      <c r="C12" s="19">
        <f>SUM(C8:C11)</f>
        <v>1015865</v>
      </c>
      <c r="D12" s="11"/>
      <c r="E12" s="19">
        <v>0</v>
      </c>
      <c r="F12" s="11"/>
      <c r="G12" s="19">
        <f>SUM(G8:G11)</f>
        <v>1015865</v>
      </c>
      <c r="H12" s="11"/>
      <c r="I12" s="19">
        <f>SUM(I8:I11)</f>
        <v>19971356</v>
      </c>
      <c r="J12" s="11"/>
      <c r="K12" s="19">
        <v>0</v>
      </c>
      <c r="L12" s="11"/>
      <c r="M12" s="19">
        <f>SUM(M8:M11)</f>
        <v>19971356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6"/>
  <sheetViews>
    <sheetView rightToLeft="1" workbookViewId="0">
      <selection activeCell="C19" sqref="C19"/>
    </sheetView>
  </sheetViews>
  <sheetFormatPr defaultRowHeight="12.75"/>
  <cols>
    <col min="1" max="1" width="30.7109375" customWidth="1"/>
    <col min="2" max="2" width="1.28515625" customWidth="1"/>
    <col min="3" max="3" width="12.85546875" bestFit="1" customWidth="1"/>
    <col min="4" max="4" width="1.28515625" customWidth="1"/>
    <col min="5" max="5" width="20.85546875" customWidth="1"/>
    <col min="6" max="6" width="1.28515625" customWidth="1"/>
    <col min="7" max="7" width="20" customWidth="1"/>
    <col min="8" max="8" width="1.28515625" customWidth="1"/>
    <col min="9" max="9" width="22" bestFit="1" customWidth="1"/>
    <col min="10" max="10" width="1.28515625" customWidth="1"/>
    <col min="11" max="11" width="26.42578125" bestFit="1" customWidth="1"/>
    <col min="12" max="12" width="1.28515625" customWidth="1"/>
    <col min="13" max="13" width="20.42578125" customWidth="1"/>
    <col min="14" max="14" width="1.28515625" customWidth="1"/>
    <col min="15" max="15" width="20.140625" bestFit="1" customWidth="1"/>
    <col min="16" max="16" width="1.28515625" customWidth="1"/>
    <col min="17" max="17" width="24.28515625" customWidth="1"/>
  </cols>
  <sheetData>
    <row r="1" spans="1:17" ht="29.1" customHeight="1">
      <c r="A1" s="48" t="s">
        <v>89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21.75" customHeight="1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21.7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4.45" customHeight="1"/>
    <row r="5" spans="1:17" ht="30" customHeight="1">
      <c r="A5" s="55" t="s">
        <v>100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17" ht="24" customHeight="1">
      <c r="A6" s="51" t="s">
        <v>47</v>
      </c>
      <c r="B6" s="11"/>
      <c r="C6" s="51" t="s">
        <v>56</v>
      </c>
      <c r="D6" s="51"/>
      <c r="E6" s="51"/>
      <c r="F6" s="51"/>
      <c r="G6" s="51"/>
      <c r="H6" s="51"/>
      <c r="I6" s="51"/>
      <c r="J6" s="11"/>
      <c r="K6" s="51" t="s">
        <v>57</v>
      </c>
      <c r="L6" s="51"/>
      <c r="M6" s="51"/>
      <c r="N6" s="51"/>
      <c r="O6" s="51"/>
      <c r="P6" s="51"/>
      <c r="Q6" s="51"/>
    </row>
    <row r="7" spans="1:17" s="67" customFormat="1" ht="24" customHeight="1">
      <c r="A7" s="51"/>
      <c r="B7" s="71"/>
      <c r="C7" s="7" t="s">
        <v>9</v>
      </c>
      <c r="D7" s="72"/>
      <c r="E7" s="7" t="s">
        <v>85</v>
      </c>
      <c r="F7" s="72"/>
      <c r="G7" s="7" t="s">
        <v>86</v>
      </c>
      <c r="H7" s="72"/>
      <c r="I7" s="7" t="s">
        <v>101</v>
      </c>
      <c r="J7" s="71"/>
      <c r="K7" s="7" t="s">
        <v>9</v>
      </c>
      <c r="L7" s="72"/>
      <c r="M7" s="7" t="s">
        <v>85</v>
      </c>
      <c r="N7" s="72"/>
      <c r="O7" s="64" t="s">
        <v>86</v>
      </c>
      <c r="P7" s="72"/>
      <c r="Q7" s="7" t="s">
        <v>101</v>
      </c>
    </row>
    <row r="8" spans="1:17" s="67" customFormat="1" ht="24" customHeight="1">
      <c r="A8" s="36" t="s">
        <v>103</v>
      </c>
      <c r="B8" s="71"/>
      <c r="C8" s="21">
        <v>11216701</v>
      </c>
      <c r="D8" s="65"/>
      <c r="E8" s="21">
        <v>333480100396</v>
      </c>
      <c r="F8" s="65"/>
      <c r="G8" s="26">
        <f>-(E8-I8)</f>
        <v>-330262911402</v>
      </c>
      <c r="H8" s="65"/>
      <c r="I8" s="21">
        <v>3217188994</v>
      </c>
      <c r="J8" s="65"/>
      <c r="K8" s="21">
        <v>36216701</v>
      </c>
      <c r="L8" s="65"/>
      <c r="M8" s="21">
        <v>1052364913885</v>
      </c>
      <c r="N8" s="65"/>
      <c r="O8" s="26">
        <f>-(M8-Q8)</f>
        <v>-1048621379057</v>
      </c>
      <c r="P8" s="65"/>
      <c r="Q8" s="21">
        <v>3743534828</v>
      </c>
    </row>
    <row r="9" spans="1:17" s="67" customFormat="1" ht="24" customHeight="1">
      <c r="A9" s="37" t="s">
        <v>26</v>
      </c>
      <c r="B9" s="71"/>
      <c r="C9" s="23">
        <v>9247963</v>
      </c>
      <c r="D9" s="65"/>
      <c r="E9" s="23">
        <v>348070146951</v>
      </c>
      <c r="F9" s="65"/>
      <c r="G9" s="26">
        <f>-(E9-I9)</f>
        <v>-343253794244</v>
      </c>
      <c r="H9" s="65"/>
      <c r="I9" s="23">
        <v>4816352707</v>
      </c>
      <c r="J9" s="65"/>
      <c r="K9" s="23">
        <v>19405955</v>
      </c>
      <c r="L9" s="65"/>
      <c r="M9" s="23">
        <v>661726780619</v>
      </c>
      <c r="N9" s="65"/>
      <c r="O9" s="26">
        <f t="shared" ref="O9:O13" si="0">-(M9-Q9)</f>
        <v>-654449693703</v>
      </c>
      <c r="P9" s="65"/>
      <c r="Q9" s="23">
        <v>7277086916</v>
      </c>
    </row>
    <row r="10" spans="1:17" s="67" customFormat="1" ht="24" customHeight="1">
      <c r="A10" s="37" t="s">
        <v>15</v>
      </c>
      <c r="B10" s="71"/>
      <c r="C10" s="23">
        <v>384401456</v>
      </c>
      <c r="D10" s="65"/>
      <c r="E10" s="23">
        <v>5732278773046</v>
      </c>
      <c r="F10" s="65"/>
      <c r="G10" s="26">
        <f t="shared" ref="G10:G13" si="1">-(E10-I10)</f>
        <v>-2571563110517</v>
      </c>
      <c r="H10" s="65"/>
      <c r="I10" s="23">
        <v>3160715662529</v>
      </c>
      <c r="J10" s="65"/>
      <c r="K10" s="23">
        <v>839772220</v>
      </c>
      <c r="L10" s="65"/>
      <c r="M10" s="23">
        <v>9635914700431</v>
      </c>
      <c r="N10" s="65"/>
      <c r="O10" s="26">
        <f t="shared" si="0"/>
        <v>-5747682576406</v>
      </c>
      <c r="P10" s="65"/>
      <c r="Q10" s="23">
        <v>3888232124025</v>
      </c>
    </row>
    <row r="11" spans="1:17" s="67" customFormat="1" ht="24" customHeight="1">
      <c r="A11" s="37" t="s">
        <v>102</v>
      </c>
      <c r="B11" s="71"/>
      <c r="C11" s="23">
        <v>178953329</v>
      </c>
      <c r="D11" s="65"/>
      <c r="E11" s="23">
        <v>3547869587037</v>
      </c>
      <c r="F11" s="65"/>
      <c r="G11" s="26">
        <f t="shared" si="1"/>
        <v>-3444747460097</v>
      </c>
      <c r="H11" s="65"/>
      <c r="I11" s="23">
        <v>103122126940</v>
      </c>
      <c r="J11" s="65"/>
      <c r="K11" s="23">
        <v>344663278</v>
      </c>
      <c r="L11" s="65"/>
      <c r="M11" s="23">
        <v>6558304025782</v>
      </c>
      <c r="N11" s="65"/>
      <c r="O11" s="26">
        <f t="shared" si="0"/>
        <v>-6306999976131</v>
      </c>
      <c r="P11" s="65"/>
      <c r="Q11" s="23">
        <v>251304049651</v>
      </c>
    </row>
    <row r="12" spans="1:17" s="67" customFormat="1" ht="24" customHeight="1">
      <c r="A12" s="37" t="s">
        <v>16</v>
      </c>
      <c r="B12" s="71"/>
      <c r="C12" s="23">
        <v>6881005</v>
      </c>
      <c r="D12" s="65"/>
      <c r="E12" s="23">
        <v>12056606577</v>
      </c>
      <c r="F12" s="65"/>
      <c r="G12" s="26">
        <f t="shared" si="1"/>
        <v>-13926114181</v>
      </c>
      <c r="H12" s="65"/>
      <c r="I12" s="23">
        <v>-1869507604</v>
      </c>
      <c r="J12" s="65"/>
      <c r="K12" s="23">
        <v>68633529</v>
      </c>
      <c r="L12" s="65"/>
      <c r="M12" s="23">
        <v>116055054732</v>
      </c>
      <c r="N12" s="65"/>
      <c r="O12" s="26">
        <f t="shared" si="0"/>
        <v>-139069525751</v>
      </c>
      <c r="P12" s="65"/>
      <c r="Q12" s="23">
        <v>-23014471019</v>
      </c>
    </row>
    <row r="13" spans="1:17" s="67" customFormat="1" ht="24" customHeight="1">
      <c r="A13" s="38" t="s">
        <v>90</v>
      </c>
      <c r="B13" s="71"/>
      <c r="C13" s="26">
        <v>41233795</v>
      </c>
      <c r="D13" s="65"/>
      <c r="E13" s="24">
        <v>223184214784</v>
      </c>
      <c r="F13" s="65"/>
      <c r="G13" s="63">
        <f t="shared" si="1"/>
        <v>-207588602698</v>
      </c>
      <c r="H13" s="65"/>
      <c r="I13" s="24">
        <v>15595612086</v>
      </c>
      <c r="J13" s="65"/>
      <c r="K13" s="26">
        <v>52542004</v>
      </c>
      <c r="L13" s="65"/>
      <c r="M13" s="24">
        <v>272585438211</v>
      </c>
      <c r="N13" s="65"/>
      <c r="O13" s="63">
        <f t="shared" si="0"/>
        <v>-254611907223</v>
      </c>
      <c r="P13" s="65"/>
      <c r="Q13" s="24">
        <v>17973530988</v>
      </c>
    </row>
    <row r="14" spans="1:17" s="67" customFormat="1" ht="24" customHeight="1" thickBot="1">
      <c r="A14" s="10" t="s">
        <v>17</v>
      </c>
      <c r="B14" s="71"/>
      <c r="C14" s="66"/>
      <c r="D14" s="65"/>
      <c r="E14" s="25">
        <f>SUM(E8:E13)</f>
        <v>10196939428791</v>
      </c>
      <c r="F14" s="65"/>
      <c r="G14" s="25">
        <f>SUM(G8:G13)</f>
        <v>-6911341993139</v>
      </c>
      <c r="H14" s="65"/>
      <c r="I14" s="25">
        <f>SUM(I8:I13)</f>
        <v>3285597435652</v>
      </c>
      <c r="J14" s="65"/>
      <c r="K14" s="75"/>
      <c r="L14" s="65"/>
      <c r="M14" s="25">
        <f>SUM(M8:M13)</f>
        <v>18296950913660</v>
      </c>
      <c r="N14" s="65"/>
      <c r="O14" s="62">
        <f>SUM(O8:O13)</f>
        <v>-14151435058271</v>
      </c>
      <c r="P14" s="65"/>
      <c r="Q14" s="25">
        <f>SUM(Q8:Q13)</f>
        <v>4145515855389</v>
      </c>
    </row>
    <row r="15" spans="1:17" ht="13.5" thickTop="1">
      <c r="K15" s="43"/>
    </row>
    <row r="16" spans="1:17">
      <c r="M16" s="4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32"/>
  <sheetViews>
    <sheetView rightToLeft="1" workbookViewId="0">
      <selection activeCell="A22" sqref="A22"/>
    </sheetView>
  </sheetViews>
  <sheetFormatPr defaultRowHeight="12.75"/>
  <cols>
    <col min="1" max="1" width="31.140625" customWidth="1"/>
    <col min="2" max="2" width="1.28515625" customWidth="1"/>
    <col min="3" max="3" width="14.5703125" bestFit="1" customWidth="1"/>
    <col min="4" max="4" width="1.28515625" customWidth="1"/>
    <col min="5" max="5" width="21.28515625" customWidth="1"/>
    <col min="6" max="6" width="1.28515625" customWidth="1"/>
    <col min="7" max="7" width="21.5703125" customWidth="1"/>
    <col min="8" max="8" width="1.140625" customWidth="1"/>
    <col min="9" max="9" width="26.42578125" bestFit="1" customWidth="1"/>
    <col min="10" max="10" width="1.28515625" customWidth="1"/>
    <col min="11" max="11" width="22.7109375" bestFit="1" customWidth="1"/>
    <col min="12" max="12" width="1.28515625" customWidth="1"/>
    <col min="13" max="13" width="20.7109375" customWidth="1"/>
    <col min="14" max="14" width="1.28515625" customWidth="1"/>
    <col min="15" max="15" width="22" customWidth="1"/>
    <col min="16" max="16" width="1.28515625" customWidth="1"/>
    <col min="17" max="17" width="27.5703125" customWidth="1"/>
  </cols>
  <sheetData>
    <row r="1" spans="1:17" ht="29.1" customHeight="1">
      <c r="A1" s="48" t="s">
        <v>89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21.75" customHeight="1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21.7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4.45" customHeight="1"/>
    <row r="5" spans="1:17" ht="27" customHeight="1">
      <c r="A5" s="55" t="s">
        <v>87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17" ht="24.75" customHeight="1">
      <c r="A6" s="51" t="s">
        <v>47</v>
      </c>
      <c r="B6" s="11"/>
      <c r="C6" s="51" t="s">
        <v>56</v>
      </c>
      <c r="D6" s="51"/>
      <c r="E6" s="51"/>
      <c r="F6" s="51"/>
      <c r="G6" s="51"/>
      <c r="H6" s="51"/>
      <c r="I6" s="51"/>
      <c r="J6" s="11"/>
      <c r="K6" s="51" t="s">
        <v>57</v>
      </c>
      <c r="L6" s="51"/>
      <c r="M6" s="51"/>
      <c r="N6" s="51"/>
      <c r="O6" s="51"/>
      <c r="P6" s="51"/>
      <c r="Q6" s="51"/>
    </row>
    <row r="7" spans="1:17" ht="24.75" customHeight="1">
      <c r="A7" s="51"/>
      <c r="B7" s="11"/>
      <c r="C7" s="7" t="s">
        <v>9</v>
      </c>
      <c r="D7" s="12"/>
      <c r="E7" s="7" t="s">
        <v>11</v>
      </c>
      <c r="F7" s="12"/>
      <c r="G7" s="64" t="s">
        <v>86</v>
      </c>
      <c r="H7" s="12"/>
      <c r="I7" s="7" t="s">
        <v>88</v>
      </c>
      <c r="J7" s="11"/>
      <c r="K7" s="7" t="s">
        <v>9</v>
      </c>
      <c r="L7" s="12"/>
      <c r="M7" s="7" t="s">
        <v>11</v>
      </c>
      <c r="N7" s="12"/>
      <c r="O7" s="7" t="s">
        <v>86</v>
      </c>
      <c r="P7" s="12"/>
      <c r="Q7" s="7" t="s">
        <v>88</v>
      </c>
    </row>
    <row r="8" spans="1:17" ht="24.75" customHeight="1">
      <c r="A8" s="36" t="s">
        <v>15</v>
      </c>
      <c r="B8" s="65"/>
      <c r="C8" s="21">
        <v>1738707008</v>
      </c>
      <c r="D8" s="65"/>
      <c r="E8" s="21">
        <v>27607057035809</v>
      </c>
      <c r="F8" s="65"/>
      <c r="G8" s="26">
        <f>-(E8-I8)</f>
        <v>-22190792647649</v>
      </c>
      <c r="H8" s="65"/>
      <c r="I8" s="21">
        <v>5416264388160</v>
      </c>
      <c r="J8" s="65"/>
      <c r="K8" s="21">
        <v>1738707008</v>
      </c>
      <c r="L8" s="65"/>
      <c r="M8" s="21">
        <v>27607057035809</v>
      </c>
      <c r="N8" s="65"/>
      <c r="O8" s="26">
        <f>-(M8-Q8)</f>
        <v>-12081148280215</v>
      </c>
      <c r="P8" s="65"/>
      <c r="Q8" s="21">
        <v>15525908755594</v>
      </c>
    </row>
    <row r="9" spans="1:17" ht="24.75" customHeight="1">
      <c r="A9" s="37" t="s">
        <v>90</v>
      </c>
      <c r="B9" s="65"/>
      <c r="C9" s="23">
        <v>149671164</v>
      </c>
      <c r="D9" s="65"/>
      <c r="E9" s="23">
        <v>804618886865</v>
      </c>
      <c r="F9" s="65"/>
      <c r="G9" s="26">
        <f t="shared" ref="G9:G16" si="0">-(E9-I9)</f>
        <v>-784454077168</v>
      </c>
      <c r="H9" s="65"/>
      <c r="I9" s="23">
        <v>20164809697</v>
      </c>
      <c r="J9" s="65"/>
      <c r="K9" s="23">
        <v>149671164</v>
      </c>
      <c r="L9" s="65"/>
      <c r="M9" s="23">
        <v>804618886865</v>
      </c>
      <c r="N9" s="65"/>
      <c r="O9" s="26">
        <f t="shared" ref="O9:O16" si="1">-(M9-Q9)</f>
        <v>-783291360781</v>
      </c>
      <c r="P9" s="65"/>
      <c r="Q9" s="23">
        <v>21327526084</v>
      </c>
    </row>
    <row r="10" spans="1:17" ht="24.75" customHeight="1">
      <c r="A10" s="37" t="s">
        <v>106</v>
      </c>
      <c r="B10" s="65"/>
      <c r="C10" s="23">
        <v>33089685</v>
      </c>
      <c r="D10" s="65"/>
      <c r="E10" s="23">
        <v>3735539407815</v>
      </c>
      <c r="F10" s="65"/>
      <c r="G10" s="26">
        <f t="shared" si="0"/>
        <v>-3717845450117</v>
      </c>
      <c r="H10" s="65"/>
      <c r="I10" s="23">
        <v>17693957698</v>
      </c>
      <c r="J10" s="65"/>
      <c r="K10" s="23">
        <v>33089685</v>
      </c>
      <c r="L10" s="65"/>
      <c r="M10" s="23">
        <v>3735539407815</v>
      </c>
      <c r="N10" s="65"/>
      <c r="O10" s="26">
        <f t="shared" si="1"/>
        <v>-3717845450117</v>
      </c>
      <c r="P10" s="65"/>
      <c r="Q10" s="23">
        <v>17693957698</v>
      </c>
    </row>
    <row r="11" spans="1:17" ht="24.75" customHeight="1">
      <c r="A11" s="37" t="s">
        <v>104</v>
      </c>
      <c r="B11" s="65"/>
      <c r="C11" s="23">
        <v>11738649</v>
      </c>
      <c r="D11" s="65"/>
      <c r="E11" s="23">
        <v>442771110641</v>
      </c>
      <c r="F11" s="65"/>
      <c r="G11" s="26">
        <f t="shared" si="0"/>
        <v>-432057911972</v>
      </c>
      <c r="H11" s="65"/>
      <c r="I11" s="23">
        <v>10713198669</v>
      </c>
      <c r="J11" s="65"/>
      <c r="K11" s="23">
        <v>11738649</v>
      </c>
      <c r="L11" s="65"/>
      <c r="M11" s="23">
        <v>442771110641</v>
      </c>
      <c r="N11" s="65"/>
      <c r="O11" s="26">
        <f t="shared" si="1"/>
        <v>-428154248222</v>
      </c>
      <c r="P11" s="65"/>
      <c r="Q11" s="23">
        <v>14616862419</v>
      </c>
    </row>
    <row r="12" spans="1:17" ht="24.75" customHeight="1">
      <c r="A12" s="37" t="s">
        <v>102</v>
      </c>
      <c r="B12" s="65"/>
      <c r="C12" s="23">
        <v>133870630</v>
      </c>
      <c r="D12" s="65"/>
      <c r="E12" s="23">
        <v>2682714903568</v>
      </c>
      <c r="F12" s="65"/>
      <c r="G12" s="26">
        <f t="shared" si="0"/>
        <v>-2693690097493</v>
      </c>
      <c r="H12" s="65"/>
      <c r="I12" s="23">
        <v>-10975193925</v>
      </c>
      <c r="J12" s="65"/>
      <c r="K12" s="23">
        <v>133870630</v>
      </c>
      <c r="L12" s="65"/>
      <c r="M12" s="23">
        <v>2682714903568</v>
      </c>
      <c r="N12" s="65"/>
      <c r="O12" s="26">
        <f t="shared" si="1"/>
        <v>-2614154161773</v>
      </c>
      <c r="P12" s="65"/>
      <c r="Q12" s="23">
        <v>68560741795</v>
      </c>
    </row>
    <row r="13" spans="1:17" ht="24.75" customHeight="1">
      <c r="A13" s="37" t="s">
        <v>16</v>
      </c>
      <c r="B13" s="65"/>
      <c r="C13" s="23">
        <v>3735399657</v>
      </c>
      <c r="D13" s="65"/>
      <c r="E13" s="23">
        <v>6490923149920</v>
      </c>
      <c r="F13" s="65"/>
      <c r="G13" s="26">
        <f t="shared" si="0"/>
        <v>-6794793007528</v>
      </c>
      <c r="H13" s="65"/>
      <c r="I13" s="23">
        <v>-303869857608</v>
      </c>
      <c r="J13" s="65"/>
      <c r="K13" s="23">
        <v>3735399657</v>
      </c>
      <c r="L13" s="65"/>
      <c r="M13" s="23">
        <v>6490923149920</v>
      </c>
      <c r="N13" s="65"/>
      <c r="O13" s="26">
        <f t="shared" si="1"/>
        <v>-7559030824843</v>
      </c>
      <c r="P13" s="65"/>
      <c r="Q13" s="23">
        <v>-1068107674923</v>
      </c>
    </row>
    <row r="14" spans="1:17" ht="24.75" customHeight="1">
      <c r="A14" s="37" t="s">
        <v>103</v>
      </c>
      <c r="B14" s="65"/>
      <c r="C14" s="23">
        <v>29533299</v>
      </c>
      <c r="D14" s="65"/>
      <c r="E14" s="23">
        <v>878439267774</v>
      </c>
      <c r="F14" s="65"/>
      <c r="G14" s="26">
        <f t="shared" si="0"/>
        <v>-869574156541</v>
      </c>
      <c r="H14" s="65"/>
      <c r="I14" s="23">
        <v>8865111233</v>
      </c>
      <c r="J14" s="65"/>
      <c r="K14" s="23">
        <v>29533299</v>
      </c>
      <c r="L14" s="65"/>
      <c r="M14" s="23">
        <v>878439267774</v>
      </c>
      <c r="N14" s="65"/>
      <c r="O14" s="26">
        <f t="shared" si="1"/>
        <v>-869574156541</v>
      </c>
      <c r="P14" s="65"/>
      <c r="Q14" s="23">
        <v>8865111233</v>
      </c>
    </row>
    <row r="15" spans="1:17" ht="24.75" customHeight="1">
      <c r="A15" s="37" t="s">
        <v>105</v>
      </c>
      <c r="B15" s="65"/>
      <c r="C15" s="23">
        <v>93250000</v>
      </c>
      <c r="D15" s="65"/>
      <c r="E15" s="23">
        <v>1514753728515</v>
      </c>
      <c r="F15" s="65"/>
      <c r="G15" s="26">
        <f t="shared" si="0"/>
        <v>-1499735872790</v>
      </c>
      <c r="H15" s="65"/>
      <c r="I15" s="23">
        <v>15017855725</v>
      </c>
      <c r="J15" s="65"/>
      <c r="K15" s="23">
        <v>93250000</v>
      </c>
      <c r="L15" s="65"/>
      <c r="M15" s="23">
        <v>1514753728515</v>
      </c>
      <c r="N15" s="65"/>
      <c r="O15" s="26">
        <f t="shared" si="1"/>
        <v>-1499735872790</v>
      </c>
      <c r="P15" s="65"/>
      <c r="Q15" s="23">
        <v>15017855725</v>
      </c>
    </row>
    <row r="16" spans="1:17" ht="24.75" customHeight="1">
      <c r="A16" s="38" t="s">
        <v>36</v>
      </c>
      <c r="B16" s="65"/>
      <c r="C16" s="26">
        <v>5000</v>
      </c>
      <c r="D16" s="65"/>
      <c r="E16" s="24">
        <v>4753351320</v>
      </c>
      <c r="F16" s="65"/>
      <c r="G16" s="63">
        <f t="shared" si="0"/>
        <v>-4753351320</v>
      </c>
      <c r="H16" s="65"/>
      <c r="I16" s="24">
        <v>0</v>
      </c>
      <c r="J16" s="65"/>
      <c r="K16" s="26">
        <v>5000</v>
      </c>
      <c r="L16" s="65"/>
      <c r="M16" s="24">
        <v>4753351320</v>
      </c>
      <c r="N16" s="65"/>
      <c r="O16" s="63">
        <f t="shared" si="1"/>
        <v>-4921429375</v>
      </c>
      <c r="P16" s="65"/>
      <c r="Q16" s="24">
        <v>-168078055</v>
      </c>
    </row>
    <row r="17" spans="1:17" ht="24.75" customHeight="1" thickBot="1">
      <c r="A17" s="10" t="s">
        <v>17</v>
      </c>
      <c r="B17" s="65"/>
      <c r="C17" s="66"/>
      <c r="D17" s="65"/>
      <c r="E17" s="25">
        <f>SUM(E8:E16)</f>
        <v>44161570842227</v>
      </c>
      <c r="F17" s="65"/>
      <c r="G17" s="62">
        <f>SUM(G8:G16)</f>
        <v>-38987696572578</v>
      </c>
      <c r="H17" s="65"/>
      <c r="I17" s="25">
        <f>SUM(I8:I16)</f>
        <v>5173874269649</v>
      </c>
      <c r="J17" s="65"/>
      <c r="K17" s="66"/>
      <c r="L17" s="65"/>
      <c r="M17" s="25">
        <f>SUM(M8:M16)</f>
        <v>44161570842227</v>
      </c>
      <c r="N17" s="65"/>
      <c r="O17" s="25">
        <f>SUM(O8:O16)</f>
        <v>-29557855784657</v>
      </c>
      <c r="P17" s="65"/>
      <c r="Q17" s="25">
        <f>SUM(Q8:Q16)</f>
        <v>14603715057570</v>
      </c>
    </row>
    <row r="18" spans="1:17" ht="13.5" thickTop="1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spans="1:17">
      <c r="A19" s="67"/>
      <c r="B19" s="67"/>
      <c r="C19" s="67"/>
      <c r="D19" s="67"/>
      <c r="E19" s="67"/>
      <c r="F19" s="67"/>
      <c r="G19" s="67"/>
      <c r="H19" s="68"/>
      <c r="I19" s="67"/>
      <c r="J19" s="67"/>
      <c r="K19" s="67"/>
      <c r="L19" s="67"/>
      <c r="M19" s="69"/>
      <c r="N19" s="67"/>
      <c r="O19" s="67"/>
      <c r="P19" s="67"/>
      <c r="Q19" s="67"/>
    </row>
    <row r="20" spans="1:17">
      <c r="A20" s="67"/>
      <c r="B20" s="67"/>
      <c r="C20" s="67"/>
      <c r="D20" s="67"/>
      <c r="E20" s="67"/>
      <c r="F20" s="67"/>
      <c r="G20" s="67"/>
      <c r="H20" s="68"/>
      <c r="I20" s="67"/>
      <c r="J20" s="67"/>
      <c r="K20" s="67"/>
      <c r="L20" s="67"/>
      <c r="M20" s="67"/>
      <c r="N20" s="67"/>
      <c r="O20" s="67"/>
      <c r="P20" s="67"/>
      <c r="Q20" s="67"/>
    </row>
    <row r="21" spans="1:17">
      <c r="H21" s="61"/>
    </row>
    <row r="22" spans="1:17">
      <c r="H22" s="61"/>
    </row>
    <row r="23" spans="1:17">
      <c r="H23" s="61"/>
    </row>
    <row r="24" spans="1:17">
      <c r="H24" s="61"/>
    </row>
    <row r="25" spans="1:17">
      <c r="H25" s="61"/>
    </row>
    <row r="26" spans="1:17">
      <c r="H26" s="61"/>
    </row>
    <row r="27" spans="1:17">
      <c r="H27" s="61"/>
    </row>
    <row r="28" spans="1:17">
      <c r="H28" s="61"/>
    </row>
    <row r="29" spans="1:17">
      <c r="H29" s="61"/>
    </row>
    <row r="30" spans="1:17">
      <c r="H30" s="61"/>
    </row>
    <row r="31" spans="1:17">
      <c r="H31" s="61"/>
    </row>
    <row r="32" spans="1:17">
      <c r="H32" s="6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3"/>
  <sheetViews>
    <sheetView rightToLeft="1" workbookViewId="0">
      <selection activeCell="E21" sqref="E21"/>
    </sheetView>
  </sheetViews>
  <sheetFormatPr defaultRowHeight="12.75"/>
  <cols>
    <col min="1" max="1" width="3.5703125" bestFit="1" customWidth="1"/>
    <col min="2" max="2" width="2.5703125" customWidth="1"/>
    <col min="3" max="3" width="20.5703125" customWidth="1"/>
    <col min="4" max="4" width="1.28515625" customWidth="1"/>
    <col min="5" max="5" width="17" customWidth="1"/>
    <col min="6" max="6" width="1.28515625" customWidth="1"/>
    <col min="7" max="7" width="19.7109375" bestFit="1" customWidth="1"/>
    <col min="8" max="8" width="1.28515625" customWidth="1"/>
    <col min="9" max="9" width="19.5703125" bestFit="1" customWidth="1"/>
    <col min="10" max="10" width="1.28515625" customWidth="1"/>
    <col min="11" max="11" width="12.85546875" bestFit="1" customWidth="1"/>
    <col min="12" max="12" width="1.28515625" customWidth="1"/>
    <col min="13" max="13" width="18.140625" bestFit="1" customWidth="1"/>
    <col min="14" max="14" width="1.28515625" customWidth="1"/>
    <col min="15" max="15" width="13.5703125" bestFit="1" customWidth="1"/>
    <col min="16" max="16" width="1.28515625" customWidth="1"/>
    <col min="17" max="17" width="18.42578125" bestFit="1" customWidth="1"/>
    <col min="18" max="18" width="1.28515625" customWidth="1"/>
    <col min="19" max="19" width="14.5703125" bestFit="1" customWidth="1"/>
    <col min="20" max="20" width="1.28515625" customWidth="1"/>
    <col min="21" max="21" width="16.28515625" bestFit="1" customWidth="1"/>
    <col min="22" max="22" width="1.28515625" customWidth="1"/>
    <col min="23" max="23" width="19.5703125" bestFit="1" customWidth="1"/>
    <col min="24" max="24" width="1.28515625" customWidth="1"/>
    <col min="25" max="25" width="19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>
      <c r="A1" s="48" t="s">
        <v>89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7" ht="21.75" customHeight="1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27" ht="21.7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27" ht="21" customHeight="1">
      <c r="A4" s="74">
        <v>-1</v>
      </c>
      <c r="B4" s="55" t="s">
        <v>108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</row>
    <row r="5" spans="1:27" ht="21" customHeight="1">
      <c r="A5" s="55" t="s">
        <v>2</v>
      </c>
      <c r="B5" s="55"/>
      <c r="C5" s="55" t="s">
        <v>107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1:27" s="11" customFormat="1" ht="27.75" customHeight="1">
      <c r="E6" s="51" t="s">
        <v>3</v>
      </c>
      <c r="F6" s="51"/>
      <c r="G6" s="51"/>
      <c r="H6" s="51"/>
      <c r="I6" s="51"/>
      <c r="K6" s="51" t="s">
        <v>4</v>
      </c>
      <c r="L6" s="51"/>
      <c r="M6" s="51"/>
      <c r="N6" s="51"/>
      <c r="O6" s="51"/>
      <c r="P6" s="51"/>
      <c r="Q6" s="51"/>
      <c r="S6" s="51" t="s">
        <v>5</v>
      </c>
      <c r="T6" s="51"/>
      <c r="U6" s="51"/>
      <c r="V6" s="51"/>
      <c r="W6" s="51"/>
      <c r="X6" s="51"/>
      <c r="Y6" s="51"/>
      <c r="Z6" s="51"/>
      <c r="AA6" s="51"/>
    </row>
    <row r="7" spans="1:27" s="11" customFormat="1" ht="27.75" customHeight="1">
      <c r="E7" s="12"/>
      <c r="F7" s="12"/>
      <c r="G7" s="12"/>
      <c r="H7" s="12"/>
      <c r="I7" s="12"/>
      <c r="K7" s="54" t="s">
        <v>6</v>
      </c>
      <c r="L7" s="54"/>
      <c r="M7" s="54"/>
      <c r="N7" s="12"/>
      <c r="O7" s="54" t="s">
        <v>7</v>
      </c>
      <c r="P7" s="54"/>
      <c r="Q7" s="54"/>
      <c r="S7" s="12"/>
      <c r="T7" s="12"/>
      <c r="U7" s="12"/>
      <c r="V7" s="12"/>
      <c r="W7" s="12"/>
      <c r="X7" s="12"/>
      <c r="Y7" s="12"/>
      <c r="Z7" s="12"/>
      <c r="AA7" s="12"/>
    </row>
    <row r="8" spans="1:27" s="11" customFormat="1" ht="27.75" customHeight="1">
      <c r="A8" s="51" t="s">
        <v>8</v>
      </c>
      <c r="B8" s="51"/>
      <c r="C8" s="51"/>
      <c r="E8" s="2" t="s">
        <v>9</v>
      </c>
      <c r="G8" s="2" t="s">
        <v>10</v>
      </c>
      <c r="I8" s="2" t="s">
        <v>11</v>
      </c>
      <c r="K8" s="4" t="s">
        <v>9</v>
      </c>
      <c r="L8" s="12"/>
      <c r="M8" s="4" t="s">
        <v>10</v>
      </c>
      <c r="O8" s="4" t="s">
        <v>9</v>
      </c>
      <c r="P8" s="12"/>
      <c r="Q8" s="4" t="s">
        <v>12</v>
      </c>
      <c r="S8" s="2" t="s">
        <v>9</v>
      </c>
      <c r="U8" s="2" t="s">
        <v>13</v>
      </c>
      <c r="W8" s="2" t="s">
        <v>10</v>
      </c>
      <c r="Y8" s="2" t="s">
        <v>11</v>
      </c>
      <c r="AA8" s="2" t="s">
        <v>114</v>
      </c>
    </row>
    <row r="9" spans="1:27" s="11" customFormat="1" ht="27.75" customHeight="1">
      <c r="A9" s="52" t="s">
        <v>15</v>
      </c>
      <c r="B9" s="52"/>
      <c r="C9" s="52"/>
      <c r="E9" s="21">
        <v>2073308464</v>
      </c>
      <c r="F9" s="22"/>
      <c r="G9" s="21">
        <v>9888357164287</v>
      </c>
      <c r="H9" s="22"/>
      <c r="I9" s="21">
        <v>23969947912494.398</v>
      </c>
      <c r="J9" s="22"/>
      <c r="K9" s="21">
        <v>49800000</v>
      </c>
      <c r="L9" s="22"/>
      <c r="M9" s="21">
        <v>792407845671</v>
      </c>
      <c r="N9" s="22"/>
      <c r="O9" s="21">
        <v>-384401456</v>
      </c>
      <c r="P9" s="22"/>
      <c r="Q9" s="21">
        <v>5732278773046</v>
      </c>
      <c r="R9" s="22"/>
      <c r="S9" s="21">
        <v>1738707008</v>
      </c>
      <c r="T9" s="22"/>
      <c r="U9" s="21">
        <v>15890</v>
      </c>
      <c r="V9" s="22"/>
      <c r="W9" s="21">
        <v>8845247675595</v>
      </c>
      <c r="X9" s="22"/>
      <c r="Y9" s="21">
        <v>27607057035808.602</v>
      </c>
      <c r="AA9" s="14">
        <v>62.3</v>
      </c>
    </row>
    <row r="10" spans="1:27" s="11" customFormat="1" ht="27.75" customHeight="1">
      <c r="A10" s="53" t="s">
        <v>16</v>
      </c>
      <c r="B10" s="53"/>
      <c r="C10" s="53"/>
      <c r="E10" s="23">
        <v>3733584154</v>
      </c>
      <c r="F10" s="22"/>
      <c r="G10" s="23">
        <v>7301260720484</v>
      </c>
      <c r="H10" s="22"/>
      <c r="I10" s="23">
        <v>6793689613308.2305</v>
      </c>
      <c r="J10" s="22"/>
      <c r="K10" s="23">
        <v>8696508</v>
      </c>
      <c r="L10" s="22"/>
      <c r="M10" s="23">
        <v>15029508401</v>
      </c>
      <c r="N10" s="22"/>
      <c r="O10" s="23">
        <v>-6881005</v>
      </c>
      <c r="P10" s="22"/>
      <c r="Q10" s="23">
        <v>12056606577</v>
      </c>
      <c r="R10" s="22"/>
      <c r="S10" s="23">
        <v>3735399657</v>
      </c>
      <c r="T10" s="22"/>
      <c r="U10" s="23">
        <v>1739</v>
      </c>
      <c r="V10" s="22"/>
      <c r="W10" s="23">
        <v>7302836416030</v>
      </c>
      <c r="X10" s="22"/>
      <c r="Y10" s="23">
        <v>6490923149920.3203</v>
      </c>
      <c r="AA10" s="16">
        <v>14.65</v>
      </c>
    </row>
    <row r="11" spans="1:27" s="11" customFormat="1" ht="27.75" customHeight="1">
      <c r="A11" s="49" t="s">
        <v>90</v>
      </c>
      <c r="B11" s="49"/>
      <c r="C11" s="49"/>
      <c r="E11" s="23">
        <v>7160957</v>
      </c>
      <c r="F11" s="22"/>
      <c r="G11" s="24">
        <v>31301853682</v>
      </c>
      <c r="H11" s="22"/>
      <c r="I11" s="24">
        <v>32464570069.9492</v>
      </c>
      <c r="J11" s="22"/>
      <c r="K11" s="26">
        <v>183744002</v>
      </c>
      <c r="L11" s="22"/>
      <c r="M11" s="24">
        <v>959578109796</v>
      </c>
      <c r="N11" s="22"/>
      <c r="O11" s="26">
        <v>-41233795</v>
      </c>
      <c r="P11" s="22"/>
      <c r="Q11" s="24">
        <v>223184214784</v>
      </c>
      <c r="R11" s="22"/>
      <c r="S11" s="26">
        <v>149671164</v>
      </c>
      <c r="T11" s="22"/>
      <c r="U11" s="26">
        <v>5380</v>
      </c>
      <c r="V11" s="22"/>
      <c r="W11" s="24">
        <v>783291360780</v>
      </c>
      <c r="X11" s="22"/>
      <c r="Y11" s="24">
        <v>804618886864.63696</v>
      </c>
      <c r="AA11" s="18">
        <v>1.82</v>
      </c>
    </row>
    <row r="12" spans="1:27" s="11" customFormat="1" ht="27.75" customHeight="1" thickBot="1">
      <c r="A12" s="50" t="s">
        <v>17</v>
      </c>
      <c r="B12" s="50"/>
      <c r="C12" s="50"/>
      <c r="E12" s="25">
        <f>SUM(E9:E11)</f>
        <v>5814053575</v>
      </c>
      <c r="F12" s="22"/>
      <c r="G12" s="25">
        <f>SUM(G9:G11)</f>
        <v>17220919738453</v>
      </c>
      <c r="H12" s="22"/>
      <c r="I12" s="25">
        <f>SUM(I9:I11)</f>
        <v>30796102095872.578</v>
      </c>
      <c r="J12" s="22"/>
      <c r="K12"/>
      <c r="L12" s="22"/>
      <c r="M12" s="25">
        <f>SUM(M9:M11)</f>
        <v>1767015463868</v>
      </c>
      <c r="N12" s="22"/>
      <c r="O12"/>
      <c r="P12" s="22"/>
      <c r="Q12" s="25">
        <f>SUM(Q9:Q11)</f>
        <v>5967519594407</v>
      </c>
      <c r="R12" s="22"/>
      <c r="S12" s="27"/>
      <c r="T12" s="22"/>
      <c r="U12" s="26"/>
      <c r="V12" s="22"/>
      <c r="W12" s="25">
        <f>SUM(W9:W11)</f>
        <v>16931375452405</v>
      </c>
      <c r="X12" s="22"/>
      <c r="Y12" s="25">
        <f>SUM(Y9:Y11)</f>
        <v>34902599072593.559</v>
      </c>
      <c r="AA12" s="20">
        <f>SUM(AA9:AA11)</f>
        <v>78.77</v>
      </c>
    </row>
    <row r="13" spans="1:27" ht="13.5" thickTop="1"/>
  </sheetData>
  <mergeCells count="16"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11:C11"/>
    <mergeCell ref="A12:C12"/>
    <mergeCell ref="A8:C8"/>
    <mergeCell ref="A9:C9"/>
    <mergeCell ref="A10:C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"/>
  <sheetViews>
    <sheetView rightToLeft="1" workbookViewId="0">
      <selection activeCell="V17" sqref="V17"/>
    </sheetView>
  </sheetViews>
  <sheetFormatPr defaultRowHeight="12.75"/>
  <cols>
    <col min="1" max="1" width="6.140625" bestFit="1" customWidth="1"/>
    <col min="2" max="2" width="23.7109375" customWidth="1"/>
    <col min="3" max="3" width="1.140625" customWidth="1"/>
    <col min="4" max="4" width="12.85546875" bestFit="1" customWidth="1"/>
    <col min="5" max="5" width="1.28515625" customWidth="1"/>
    <col min="6" max="6" width="18.42578125" bestFit="1" customWidth="1"/>
    <col min="7" max="7" width="1.28515625" customWidth="1"/>
    <col min="8" max="8" width="18.42578125" bestFit="1" customWidth="1"/>
    <col min="9" max="9" width="1.28515625" customWidth="1"/>
    <col min="10" max="10" width="14.28515625" customWidth="1"/>
    <col min="11" max="11" width="1.28515625" customWidth="1"/>
    <col min="12" max="12" width="18.5703125" bestFit="1" customWidth="1"/>
    <col min="13" max="13" width="1.28515625" customWidth="1"/>
    <col min="14" max="14" width="13.7109375" bestFit="1" customWidth="1"/>
    <col min="15" max="15" width="1.28515625" customWidth="1"/>
    <col min="16" max="16" width="18.5703125" bestFit="1" customWidth="1"/>
    <col min="17" max="17" width="1.28515625" customWidth="1"/>
    <col min="18" max="18" width="15" customWidth="1"/>
    <col min="19" max="19" width="1.28515625" customWidth="1"/>
    <col min="20" max="20" width="22.42578125" bestFit="1" customWidth="1"/>
    <col min="21" max="21" width="1.28515625" customWidth="1"/>
    <col min="22" max="22" width="18.5703125" bestFit="1" customWidth="1"/>
    <col min="23" max="23" width="1.28515625" customWidth="1"/>
    <col min="24" max="24" width="18.5703125" bestFit="1" customWidth="1"/>
    <col min="25" max="25" width="1.28515625" customWidth="1"/>
    <col min="26" max="26" width="18.28515625" bestFit="1" customWidth="1"/>
    <col min="27" max="27" width="0.28515625" customWidth="1"/>
  </cols>
  <sheetData>
    <row r="1" spans="1:26" ht="29.1" customHeight="1">
      <c r="A1" s="48" t="s">
        <v>89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21.75" customHeight="1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21.7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4.45" customHeight="1"/>
    <row r="5" spans="1:26" ht="26.25" customHeight="1">
      <c r="A5" s="1" t="s">
        <v>20</v>
      </c>
      <c r="B5" s="55" t="s">
        <v>109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s="11" customFormat="1" ht="26.25" customHeight="1">
      <c r="D6" s="51" t="s">
        <v>3</v>
      </c>
      <c r="E6" s="51"/>
      <c r="F6" s="51"/>
      <c r="G6" s="51"/>
      <c r="H6" s="51"/>
      <c r="J6" s="51" t="s">
        <v>4</v>
      </c>
      <c r="K6" s="51"/>
      <c r="L6" s="51"/>
      <c r="M6" s="51"/>
      <c r="N6" s="51"/>
      <c r="O6" s="51"/>
      <c r="P6" s="51"/>
      <c r="R6" s="51" t="s">
        <v>5</v>
      </c>
      <c r="S6" s="51"/>
      <c r="T6" s="51"/>
      <c r="U6" s="51"/>
      <c r="V6" s="51"/>
      <c r="W6" s="51"/>
      <c r="X6" s="51"/>
      <c r="Y6" s="51"/>
      <c r="Z6" s="51"/>
    </row>
    <row r="7" spans="1:26" s="11" customFormat="1" ht="26.25" customHeight="1">
      <c r="D7" s="12"/>
      <c r="E7" s="12"/>
      <c r="F7" s="12"/>
      <c r="G7" s="12"/>
      <c r="H7" s="12"/>
      <c r="J7" s="54" t="s">
        <v>21</v>
      </c>
      <c r="K7" s="54"/>
      <c r="L7" s="54"/>
      <c r="M7" s="12"/>
      <c r="N7" s="54" t="s">
        <v>22</v>
      </c>
      <c r="O7" s="54"/>
      <c r="P7" s="54"/>
      <c r="R7" s="12"/>
      <c r="S7" s="12"/>
      <c r="T7" s="12"/>
      <c r="U7" s="12"/>
      <c r="V7" s="12"/>
      <c r="W7" s="12"/>
      <c r="X7" s="12"/>
      <c r="Y7" s="12"/>
      <c r="Z7" s="12"/>
    </row>
    <row r="8" spans="1:26" s="11" customFormat="1" ht="26.25" customHeight="1">
      <c r="A8" s="51" t="s">
        <v>23</v>
      </c>
      <c r="B8" s="51"/>
      <c r="D8" s="2" t="s">
        <v>24</v>
      </c>
      <c r="F8" s="2" t="s">
        <v>10</v>
      </c>
      <c r="H8" s="2" t="s">
        <v>11</v>
      </c>
      <c r="J8" s="4" t="s">
        <v>9</v>
      </c>
      <c r="K8" s="12"/>
      <c r="L8" s="4" t="s">
        <v>10</v>
      </c>
      <c r="N8" s="4" t="s">
        <v>9</v>
      </c>
      <c r="O8" s="12"/>
      <c r="P8" s="4" t="s">
        <v>12</v>
      </c>
      <c r="R8" s="2" t="s">
        <v>9</v>
      </c>
      <c r="T8" s="2" t="s">
        <v>25</v>
      </c>
      <c r="V8" s="2" t="s">
        <v>10</v>
      </c>
      <c r="X8" s="2" t="s">
        <v>11</v>
      </c>
      <c r="Z8" s="2" t="s">
        <v>114</v>
      </c>
    </row>
    <row r="9" spans="1:26" s="11" customFormat="1" ht="26.25" customHeight="1">
      <c r="A9" s="52" t="s">
        <v>91</v>
      </c>
      <c r="B9" s="52"/>
      <c r="D9" s="21">
        <v>178711202</v>
      </c>
      <c r="E9" s="22"/>
      <c r="F9" s="21">
        <v>3406727137575</v>
      </c>
      <c r="G9" s="22"/>
      <c r="H9" s="21">
        <v>3486263073296.7798</v>
      </c>
      <c r="I9" s="22"/>
      <c r="J9" s="21">
        <v>134112757</v>
      </c>
      <c r="K9" s="22"/>
      <c r="L9" s="21">
        <v>2652174484294</v>
      </c>
      <c r="M9" s="22"/>
      <c r="N9" s="21">
        <v>-178953329</v>
      </c>
      <c r="O9" s="22"/>
      <c r="P9" s="21">
        <v>3547869587037</v>
      </c>
      <c r="Q9" s="22"/>
      <c r="R9" s="21">
        <v>133870630</v>
      </c>
      <c r="S9" s="22"/>
      <c r="T9" s="21">
        <v>20047</v>
      </c>
      <c r="U9" s="22"/>
      <c r="V9" s="21">
        <v>2614154161772</v>
      </c>
      <c r="W9" s="22"/>
      <c r="X9" s="21">
        <v>2682714903568.3901</v>
      </c>
      <c r="Z9" s="14">
        <v>6.05</v>
      </c>
    </row>
    <row r="10" spans="1:26" s="11" customFormat="1" ht="26.25" customHeight="1">
      <c r="A10" s="53" t="s">
        <v>26</v>
      </c>
      <c r="B10" s="53"/>
      <c r="D10" s="23">
        <v>13720000</v>
      </c>
      <c r="E10" s="22"/>
      <c r="F10" s="23">
        <v>500038119167</v>
      </c>
      <c r="G10" s="22"/>
      <c r="H10" s="23">
        <v>503941782918</v>
      </c>
      <c r="I10" s="22"/>
      <c r="J10" s="23">
        <v>7266612</v>
      </c>
      <c r="K10" s="22"/>
      <c r="L10" s="23">
        <v>271369923299</v>
      </c>
      <c r="M10" s="22"/>
      <c r="N10" s="23">
        <v>-9247963</v>
      </c>
      <c r="O10" s="22"/>
      <c r="P10" s="23">
        <v>348070146951</v>
      </c>
      <c r="Q10" s="22"/>
      <c r="R10" s="23">
        <v>11738649</v>
      </c>
      <c r="S10" s="22"/>
      <c r="T10" s="23">
        <v>37733</v>
      </c>
      <c r="U10" s="22"/>
      <c r="V10" s="23">
        <v>428154248222</v>
      </c>
      <c r="W10" s="22"/>
      <c r="X10" s="23">
        <v>442771110641.24799</v>
      </c>
      <c r="Z10" s="16">
        <v>1</v>
      </c>
    </row>
    <row r="11" spans="1:26" s="11" customFormat="1" ht="26.25" customHeight="1">
      <c r="A11" s="53" t="s">
        <v>92</v>
      </c>
      <c r="B11" s="53"/>
      <c r="D11" s="23">
        <v>0</v>
      </c>
      <c r="E11" s="22"/>
      <c r="F11" s="23">
        <v>0</v>
      </c>
      <c r="G11" s="22"/>
      <c r="H11" s="23">
        <v>0</v>
      </c>
      <c r="I11" s="22"/>
      <c r="J11" s="23">
        <v>33089685</v>
      </c>
      <c r="K11" s="22"/>
      <c r="L11" s="23">
        <v>3717845450117</v>
      </c>
      <c r="M11" s="22"/>
      <c r="N11" s="23">
        <v>0</v>
      </c>
      <c r="O11" s="22"/>
      <c r="P11" s="23">
        <v>0</v>
      </c>
      <c r="Q11" s="22"/>
      <c r="R11" s="23">
        <v>33089685</v>
      </c>
      <c r="S11" s="22"/>
      <c r="T11" s="23">
        <v>112933</v>
      </c>
      <c r="U11" s="22"/>
      <c r="V11" s="23">
        <v>3717845450117</v>
      </c>
      <c r="W11" s="22"/>
      <c r="X11" s="23">
        <v>3735539407815.1899</v>
      </c>
      <c r="Z11" s="16">
        <v>8.43</v>
      </c>
    </row>
    <row r="12" spans="1:26" s="11" customFormat="1" ht="26.25" customHeight="1">
      <c r="A12" s="53" t="s">
        <v>93</v>
      </c>
      <c r="B12" s="53"/>
      <c r="D12" s="23">
        <v>0</v>
      </c>
      <c r="E12" s="22"/>
      <c r="F12" s="23">
        <v>0</v>
      </c>
      <c r="G12" s="22"/>
      <c r="H12" s="23">
        <v>0</v>
      </c>
      <c r="I12" s="22"/>
      <c r="J12" s="23">
        <v>40750000</v>
      </c>
      <c r="K12" s="22"/>
      <c r="L12" s="23">
        <v>1199837067942</v>
      </c>
      <c r="M12" s="22"/>
      <c r="N12" s="23">
        <v>-11216701</v>
      </c>
      <c r="O12" s="22"/>
      <c r="P12" s="23">
        <v>333480100396</v>
      </c>
      <c r="Q12" s="22"/>
      <c r="R12" s="23">
        <v>29533299</v>
      </c>
      <c r="S12" s="22"/>
      <c r="T12" s="23">
        <v>29755</v>
      </c>
      <c r="U12" s="22"/>
      <c r="V12" s="23">
        <v>869574156540</v>
      </c>
      <c r="W12" s="22"/>
      <c r="X12" s="23">
        <v>878439267773.79395</v>
      </c>
      <c r="Z12" s="16">
        <v>1.98</v>
      </c>
    </row>
    <row r="13" spans="1:26" s="11" customFormat="1" ht="26.25" customHeight="1">
      <c r="A13" s="49" t="s">
        <v>94</v>
      </c>
      <c r="B13" s="49"/>
      <c r="D13" s="26">
        <v>0</v>
      </c>
      <c r="E13" s="22"/>
      <c r="F13" s="24">
        <v>0</v>
      </c>
      <c r="G13" s="22"/>
      <c r="H13" s="24">
        <v>0</v>
      </c>
      <c r="I13" s="22"/>
      <c r="J13" s="26">
        <v>93250000</v>
      </c>
      <c r="K13" s="22"/>
      <c r="L13" s="24">
        <v>1499735872790</v>
      </c>
      <c r="M13" s="22"/>
      <c r="N13" s="24">
        <v>0</v>
      </c>
      <c r="O13" s="22"/>
      <c r="P13" s="24">
        <v>0</v>
      </c>
      <c r="Q13" s="22"/>
      <c r="R13" s="26">
        <v>93250000</v>
      </c>
      <c r="S13" s="22"/>
      <c r="T13" s="26">
        <v>16250</v>
      </c>
      <c r="U13" s="22"/>
      <c r="V13" s="24">
        <v>1499735872790</v>
      </c>
      <c r="W13" s="22"/>
      <c r="X13" s="24">
        <v>1514753728515.6299</v>
      </c>
      <c r="Z13" s="18">
        <v>3.42</v>
      </c>
    </row>
    <row r="14" spans="1:26" s="11" customFormat="1" ht="26.25" customHeight="1" thickBot="1">
      <c r="A14" s="50" t="s">
        <v>17</v>
      </c>
      <c r="B14" s="50"/>
      <c r="D14" s="27"/>
      <c r="E14" s="22"/>
      <c r="F14" s="25">
        <f>SUM(F9:F13)</f>
        <v>3906765256742</v>
      </c>
      <c r="G14" s="22"/>
      <c r="H14" s="25">
        <f>SUM(H9:H13)</f>
        <v>3990204856214.7798</v>
      </c>
      <c r="I14" s="22"/>
      <c r="J14" s="27"/>
      <c r="K14" s="22"/>
      <c r="L14" s="25">
        <f>SUM(L9:L13)</f>
        <v>9340962798442</v>
      </c>
      <c r="M14" s="22"/>
      <c r="N14" s="25">
        <f>SUM(N9:N13)</f>
        <v>-199417993</v>
      </c>
      <c r="O14" s="22"/>
      <c r="P14" s="25">
        <f>SUM(P9:P13)</f>
        <v>4229419834384</v>
      </c>
      <c r="Q14" s="22"/>
      <c r="R14" s="27"/>
      <c r="S14" s="22"/>
      <c r="T14" s="26"/>
      <c r="U14" s="22"/>
      <c r="V14" s="25">
        <f>SUM(V9:V13)</f>
        <v>9129463889441</v>
      </c>
      <c r="W14" s="22"/>
      <c r="X14" s="25">
        <f>SUM(X9:X13)</f>
        <v>9254218418314.252</v>
      </c>
      <c r="Z14" s="20">
        <f>SUM(Z9:Z13)</f>
        <v>20.880000000000003</v>
      </c>
    </row>
    <row r="15" spans="1:26" ht="13.5" thickTop="1"/>
  </sheetData>
  <mergeCells count="16">
    <mergeCell ref="J7:L7"/>
    <mergeCell ref="N7:P7"/>
    <mergeCell ref="A8:B8"/>
    <mergeCell ref="A9:B9"/>
    <mergeCell ref="A1:Z1"/>
    <mergeCell ref="A2:Z2"/>
    <mergeCell ref="A3:Z3"/>
    <mergeCell ref="B5:Z5"/>
    <mergeCell ref="D6:H6"/>
    <mergeCell ref="J6:P6"/>
    <mergeCell ref="R6:Z6"/>
    <mergeCell ref="A13:B13"/>
    <mergeCell ref="A14:B14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D26" sqref="D26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6" bestFit="1" customWidth="1"/>
    <col min="17" max="17" width="1.28515625" customWidth="1"/>
    <col min="18" max="18" width="13.71093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6" bestFit="1" customWidth="1"/>
    <col min="31" max="31" width="1.28515625" customWidth="1"/>
    <col min="32" max="32" width="16.140625" bestFit="1" customWidth="1"/>
    <col min="33" max="33" width="1.28515625" customWidth="1"/>
    <col min="34" max="34" width="13.71093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>
      <c r="A1" s="48" t="s">
        <v>89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</row>
    <row r="2" spans="1:38" ht="21.75" customHeight="1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</row>
    <row r="3" spans="1:38" ht="21.7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</row>
    <row r="4" spans="1:38" ht="14.45" customHeight="1"/>
    <row r="5" spans="1:38" ht="28.5" customHeight="1">
      <c r="A5" s="1" t="s">
        <v>27</v>
      </c>
      <c r="B5" s="55" t="s">
        <v>28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</row>
    <row r="6" spans="1:38" s="11" customFormat="1" ht="24.75" customHeight="1">
      <c r="A6" s="51" t="s">
        <v>29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 t="s">
        <v>3</v>
      </c>
      <c r="Q6" s="51"/>
      <c r="R6" s="51"/>
      <c r="S6" s="51"/>
      <c r="T6" s="51"/>
      <c r="V6" s="51" t="s">
        <v>4</v>
      </c>
      <c r="W6" s="51"/>
      <c r="X6" s="51"/>
      <c r="Y6" s="51"/>
      <c r="Z6" s="51"/>
      <c r="AA6" s="51"/>
      <c r="AB6" s="51"/>
      <c r="AD6" s="51" t="s">
        <v>5</v>
      </c>
      <c r="AE6" s="51"/>
      <c r="AF6" s="51"/>
      <c r="AG6" s="51"/>
      <c r="AH6" s="51"/>
      <c r="AI6" s="51"/>
      <c r="AJ6" s="51"/>
      <c r="AK6" s="51"/>
      <c r="AL6" s="51"/>
    </row>
    <row r="7" spans="1:38" s="11" customFormat="1" ht="24.75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V7" s="54" t="s">
        <v>6</v>
      </c>
      <c r="W7" s="54"/>
      <c r="X7" s="54"/>
      <c r="Y7" s="12"/>
      <c r="Z7" s="54" t="s">
        <v>7</v>
      </c>
      <c r="AA7" s="54"/>
      <c r="AB7" s="54"/>
      <c r="AD7" s="12"/>
      <c r="AE7" s="12"/>
      <c r="AF7" s="12"/>
      <c r="AG7" s="12"/>
      <c r="AH7" s="12"/>
      <c r="AI7" s="12"/>
      <c r="AJ7" s="12"/>
      <c r="AK7" s="12"/>
      <c r="AL7" s="12"/>
    </row>
    <row r="8" spans="1:38" s="11" customFormat="1" ht="24.75" customHeight="1">
      <c r="A8" s="51" t="s">
        <v>30</v>
      </c>
      <c r="B8" s="51"/>
      <c r="D8" s="2" t="s">
        <v>31</v>
      </c>
      <c r="F8" s="2" t="s">
        <v>32</v>
      </c>
      <c r="H8" s="2" t="s">
        <v>33</v>
      </c>
      <c r="J8" s="2" t="s">
        <v>34</v>
      </c>
      <c r="L8" s="2" t="s">
        <v>35</v>
      </c>
      <c r="N8" s="2" t="s">
        <v>19</v>
      </c>
      <c r="P8" s="2" t="s">
        <v>9</v>
      </c>
      <c r="R8" s="2" t="s">
        <v>10</v>
      </c>
      <c r="T8" s="2" t="s">
        <v>11</v>
      </c>
      <c r="V8" s="4" t="s">
        <v>9</v>
      </c>
      <c r="W8" s="12"/>
      <c r="X8" s="4" t="s">
        <v>10</v>
      </c>
      <c r="Z8" s="4" t="s">
        <v>9</v>
      </c>
      <c r="AA8" s="12"/>
      <c r="AB8" s="4" t="s">
        <v>12</v>
      </c>
      <c r="AD8" s="2" t="s">
        <v>9</v>
      </c>
      <c r="AF8" s="2" t="s">
        <v>13</v>
      </c>
      <c r="AH8" s="2" t="s">
        <v>10</v>
      </c>
      <c r="AJ8" s="2" t="s">
        <v>11</v>
      </c>
      <c r="AL8" s="2" t="s">
        <v>14</v>
      </c>
    </row>
    <row r="9" spans="1:38" s="11" customFormat="1" ht="24.75" customHeight="1">
      <c r="A9" s="56" t="s">
        <v>36</v>
      </c>
      <c r="B9" s="56"/>
      <c r="D9" s="28" t="s">
        <v>37</v>
      </c>
      <c r="F9" s="28" t="s">
        <v>37</v>
      </c>
      <c r="H9" s="28" t="s">
        <v>38</v>
      </c>
      <c r="J9" s="28" t="s">
        <v>39</v>
      </c>
      <c r="L9" s="29">
        <v>23</v>
      </c>
      <c r="N9" s="29">
        <v>23</v>
      </c>
      <c r="P9" s="30">
        <v>5000</v>
      </c>
      <c r="R9" s="30">
        <v>5100695325</v>
      </c>
      <c r="T9" s="30">
        <v>4753351320</v>
      </c>
      <c r="V9" s="30">
        <v>0</v>
      </c>
      <c r="X9" s="30">
        <v>0</v>
      </c>
      <c r="Z9" s="30">
        <v>0</v>
      </c>
      <c r="AB9" s="30">
        <v>0</v>
      </c>
      <c r="AD9" s="30">
        <v>5000</v>
      </c>
      <c r="AF9" s="30">
        <v>951360</v>
      </c>
      <c r="AH9" s="30">
        <v>5100695325</v>
      </c>
      <c r="AJ9" s="30">
        <v>4753351320</v>
      </c>
      <c r="AL9" s="29">
        <v>0.01</v>
      </c>
    </row>
    <row r="10" spans="1:38" s="11" customFormat="1" ht="24.75" customHeight="1">
      <c r="A10" s="50" t="s">
        <v>17</v>
      </c>
      <c r="B10" s="50"/>
      <c r="D10" s="19"/>
      <c r="F10" s="19"/>
      <c r="H10" s="19"/>
      <c r="J10" s="19"/>
      <c r="L10" s="19"/>
      <c r="N10" s="19"/>
      <c r="P10" s="19">
        <v>5000</v>
      </c>
      <c r="R10" s="19">
        <v>5100695325</v>
      </c>
      <c r="T10" s="19">
        <v>4753351320</v>
      </c>
      <c r="V10" s="19">
        <v>0</v>
      </c>
      <c r="X10" s="19">
        <v>0</v>
      </c>
      <c r="Z10" s="19">
        <v>0</v>
      </c>
      <c r="AB10" s="19">
        <v>0</v>
      </c>
      <c r="AD10" s="19">
        <v>5000</v>
      </c>
      <c r="AF10" s="19"/>
      <c r="AH10" s="19">
        <v>5100695325</v>
      </c>
      <c r="AJ10" s="19">
        <v>4753351320</v>
      </c>
      <c r="AL10" s="20">
        <v>0.01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D24" sqref="D24"/>
    </sheetView>
  </sheetViews>
  <sheetFormatPr defaultRowHeight="12.75"/>
  <cols>
    <col min="1" max="1" width="6.28515625" bestFit="1" customWidth="1"/>
    <col min="2" max="2" width="18.85546875" customWidth="1"/>
    <col min="3" max="3" width="1.28515625" customWidth="1"/>
    <col min="4" max="4" width="14.140625" customWidth="1"/>
    <col min="5" max="5" width="1.28515625" customWidth="1"/>
    <col min="6" max="6" width="17.85546875" customWidth="1"/>
    <col min="7" max="7" width="1.28515625" customWidth="1"/>
    <col min="8" max="8" width="15.42578125" customWidth="1"/>
    <col min="9" max="9" width="1.28515625" customWidth="1"/>
    <col min="10" max="10" width="17.7109375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48" t="s">
        <v>89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1.75" customHeight="1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21.7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14.45" customHeight="1"/>
    <row r="5" spans="1:12" ht="24.75" customHeight="1">
      <c r="A5" s="1" t="s">
        <v>40</v>
      </c>
      <c r="B5" s="55" t="s">
        <v>41</v>
      </c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2" ht="25.5" customHeight="1">
      <c r="D6" s="2" t="s">
        <v>3</v>
      </c>
      <c r="F6" s="51" t="s">
        <v>4</v>
      </c>
      <c r="G6" s="51"/>
      <c r="H6" s="51"/>
      <c r="J6" s="2" t="s">
        <v>5</v>
      </c>
    </row>
    <row r="7" spans="1:12" ht="25.5" customHeight="1">
      <c r="A7" s="51" t="s">
        <v>96</v>
      </c>
      <c r="B7" s="51"/>
      <c r="D7" s="2" t="s">
        <v>42</v>
      </c>
      <c r="F7" s="2" t="s">
        <v>43</v>
      </c>
      <c r="H7" s="2" t="s">
        <v>44</v>
      </c>
      <c r="J7" s="2" t="s">
        <v>42</v>
      </c>
      <c r="L7" s="2" t="s">
        <v>14</v>
      </c>
    </row>
    <row r="8" spans="1:12" ht="25.5" customHeight="1">
      <c r="A8" s="52" t="s">
        <v>95</v>
      </c>
      <c r="B8" s="52"/>
      <c r="D8" s="13">
        <v>247667770</v>
      </c>
      <c r="E8" s="11"/>
      <c r="F8" s="13">
        <v>672620</v>
      </c>
      <c r="G8" s="11"/>
      <c r="H8" s="13">
        <v>83996830</v>
      </c>
      <c r="I8" s="11"/>
      <c r="J8" s="13">
        <v>164343560</v>
      </c>
      <c r="L8" s="31">
        <v>0</v>
      </c>
    </row>
    <row r="9" spans="1:12" ht="25.5" customHeight="1">
      <c r="A9" s="53" t="s">
        <v>95</v>
      </c>
      <c r="B9" s="53"/>
      <c r="D9" s="15">
        <v>100000</v>
      </c>
      <c r="E9" s="11"/>
      <c r="F9" s="15">
        <v>10000000</v>
      </c>
      <c r="G9" s="11"/>
      <c r="H9" s="15">
        <v>120500</v>
      </c>
      <c r="I9" s="11"/>
      <c r="J9" s="15">
        <v>9979500</v>
      </c>
      <c r="L9" s="32">
        <v>0</v>
      </c>
    </row>
    <row r="10" spans="1:12" ht="25.5" customHeight="1">
      <c r="A10" s="53" t="s">
        <v>95</v>
      </c>
      <c r="B10" s="53"/>
      <c r="D10" s="15">
        <v>76402308</v>
      </c>
      <c r="E10" s="11"/>
      <c r="F10" s="15">
        <v>98600330475</v>
      </c>
      <c r="G10" s="11"/>
      <c r="H10" s="15">
        <v>2520000</v>
      </c>
      <c r="I10" s="11"/>
      <c r="J10" s="15">
        <v>98674212783</v>
      </c>
      <c r="L10" s="32">
        <v>2.2000000000000001E-3</v>
      </c>
    </row>
    <row r="11" spans="1:12" ht="25.5" customHeight="1">
      <c r="A11" s="53" t="s">
        <v>95</v>
      </c>
      <c r="B11" s="53"/>
      <c r="D11" s="15">
        <v>18018428</v>
      </c>
      <c r="E11" s="11"/>
      <c r="F11" s="15">
        <v>52580019116</v>
      </c>
      <c r="G11" s="11"/>
      <c r="H11" s="15">
        <v>2079965853</v>
      </c>
      <c r="I11" s="11"/>
      <c r="J11" s="15">
        <v>50518071691</v>
      </c>
      <c r="L11" s="32">
        <v>1.1000000000000001E-3</v>
      </c>
    </row>
    <row r="12" spans="1:12" ht="25.5" customHeight="1">
      <c r="A12" s="53" t="s">
        <v>95</v>
      </c>
      <c r="B12" s="53"/>
      <c r="D12" s="17">
        <v>5327500</v>
      </c>
      <c r="E12" s="11"/>
      <c r="F12" s="17">
        <v>80020503</v>
      </c>
      <c r="G12" s="11"/>
      <c r="H12" s="17">
        <v>83712587</v>
      </c>
      <c r="I12" s="11"/>
      <c r="J12" s="17">
        <v>1635416</v>
      </c>
      <c r="L12" s="33">
        <v>0</v>
      </c>
    </row>
    <row r="13" spans="1:12" ht="25.5" customHeight="1">
      <c r="A13" s="50" t="s">
        <v>17</v>
      </c>
      <c r="B13" s="50"/>
      <c r="D13" s="19">
        <f>SUM(D8:D12)</f>
        <v>347516006</v>
      </c>
      <c r="E13" s="11"/>
      <c r="F13" s="19">
        <f>SUM(F8:F12)</f>
        <v>151271042714</v>
      </c>
      <c r="G13" s="11"/>
      <c r="H13" s="19">
        <f>SUM(H8:H12)</f>
        <v>2250315770</v>
      </c>
      <c r="I13" s="11"/>
      <c r="J13" s="19">
        <f>SUM(J8:J12)</f>
        <v>149368242950</v>
      </c>
      <c r="L13" s="35">
        <f>SUM(L8:L12)</f>
        <v>3.3E-3</v>
      </c>
    </row>
    <row r="14" spans="1:12">
      <c r="L14" s="34"/>
    </row>
  </sheetData>
  <mergeCells count="12">
    <mergeCell ref="A1:L1"/>
    <mergeCell ref="A2:L2"/>
    <mergeCell ref="A3:L3"/>
    <mergeCell ref="B5:L5"/>
    <mergeCell ref="F6:H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8"/>
  <sheetViews>
    <sheetView rightToLeft="1" workbookViewId="0">
      <selection activeCell="F10" sqref="F10"/>
    </sheetView>
  </sheetViews>
  <sheetFormatPr defaultRowHeight="12.75"/>
  <cols>
    <col min="1" max="1" width="3.85546875" bestFit="1" customWidth="1"/>
    <col min="2" max="2" width="50.7109375" customWidth="1"/>
    <col min="3" max="3" width="1.28515625" customWidth="1"/>
    <col min="4" max="4" width="8.28515625" bestFit="1" customWidth="1"/>
    <col min="5" max="5" width="1.28515625" customWidth="1"/>
    <col min="6" max="6" width="20.285156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>
      <c r="A1" s="48" t="s">
        <v>89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75" customHeight="1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.7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45" customHeight="1"/>
    <row r="5" spans="1:10" ht="29.1" customHeight="1">
      <c r="A5" s="1" t="s">
        <v>46</v>
      </c>
      <c r="B5" s="55" t="s">
        <v>110</v>
      </c>
      <c r="C5" s="55"/>
      <c r="D5" s="55"/>
      <c r="E5" s="55"/>
      <c r="F5" s="55"/>
      <c r="G5" s="55"/>
      <c r="H5" s="55"/>
      <c r="I5" s="55"/>
      <c r="J5" s="55"/>
    </row>
    <row r="6" spans="1:10" ht="14.45" customHeight="1"/>
    <row r="7" spans="1:10" ht="30" customHeight="1">
      <c r="A7" s="51" t="s">
        <v>47</v>
      </c>
      <c r="B7" s="51"/>
      <c r="D7" s="2" t="s">
        <v>48</v>
      </c>
      <c r="F7" s="2" t="s">
        <v>42</v>
      </c>
      <c r="H7" s="2" t="s">
        <v>49</v>
      </c>
      <c r="J7" s="2" t="s">
        <v>50</v>
      </c>
    </row>
    <row r="8" spans="1:10" ht="30" customHeight="1">
      <c r="A8" s="52" t="s">
        <v>97</v>
      </c>
      <c r="B8" s="52"/>
      <c r="C8" s="11"/>
      <c r="D8" s="36" t="s">
        <v>51</v>
      </c>
      <c r="E8" s="11"/>
      <c r="F8" s="21">
        <f>'درآمد سرمایه‌گذاری در سهام'!J12</f>
        <v>8307001107260</v>
      </c>
      <c r="G8" s="11"/>
      <c r="H8" s="14">
        <v>98.13</v>
      </c>
      <c r="I8" s="11"/>
      <c r="J8" s="14">
        <v>18.75</v>
      </c>
    </row>
    <row r="9" spans="1:10" ht="30" customHeight="1">
      <c r="A9" s="53" t="s">
        <v>111</v>
      </c>
      <c r="B9" s="53"/>
      <c r="C9" s="11"/>
      <c r="D9" s="37" t="s">
        <v>52</v>
      </c>
      <c r="E9" s="11"/>
      <c r="F9" s="23">
        <f>'درآمد سرمایه‌گذاری در صندوق'!J14</f>
        <v>152470598041</v>
      </c>
      <c r="G9" s="11"/>
      <c r="H9" s="16">
        <v>1.8</v>
      </c>
      <c r="I9" s="11"/>
      <c r="J9" s="16">
        <v>0.34</v>
      </c>
    </row>
    <row r="10" spans="1:10" ht="30" customHeight="1">
      <c r="A10" s="53" t="s">
        <v>112</v>
      </c>
      <c r="B10" s="53"/>
      <c r="C10" s="11"/>
      <c r="D10" s="37" t="s">
        <v>53</v>
      </c>
      <c r="E10" s="11"/>
      <c r="F10" s="23">
        <f>'درآمد سرمایه‌گذاری در اوراق'!J10</f>
        <v>78092188</v>
      </c>
      <c r="G10" s="11"/>
      <c r="H10" s="16">
        <v>0</v>
      </c>
      <c r="I10" s="11"/>
      <c r="J10" s="16">
        <v>0</v>
      </c>
    </row>
    <row r="11" spans="1:10" ht="30" customHeight="1">
      <c r="A11" s="53" t="s">
        <v>99</v>
      </c>
      <c r="B11" s="53"/>
      <c r="C11" s="11"/>
      <c r="D11" s="37" t="s">
        <v>54</v>
      </c>
      <c r="E11" s="11"/>
      <c r="F11" s="23">
        <f>'درآمد سپرده بانکی'!D12</f>
        <v>1015865</v>
      </c>
      <c r="G11" s="11"/>
      <c r="H11" s="16">
        <v>0</v>
      </c>
      <c r="I11" s="11"/>
      <c r="J11" s="16">
        <v>0</v>
      </c>
    </row>
    <row r="12" spans="1:10" ht="30" customHeight="1">
      <c r="A12" s="50" t="s">
        <v>17</v>
      </c>
      <c r="B12" s="50"/>
      <c r="C12" s="11"/>
      <c r="D12" s="19"/>
      <c r="E12" s="11"/>
      <c r="F12" s="25">
        <f>SUM(F8:F11)</f>
        <v>8459550813354</v>
      </c>
      <c r="G12" s="11"/>
      <c r="H12" s="20">
        <f>SUM(H8:H11)</f>
        <v>99.929999999999993</v>
      </c>
      <c r="I12" s="11"/>
      <c r="J12" s="20">
        <f>SUM(J8:J11)</f>
        <v>19.09</v>
      </c>
    </row>
    <row r="17" spans="6:6">
      <c r="F17" s="70"/>
    </row>
    <row r="18" spans="6:6">
      <c r="F18" s="73"/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24"/>
  <sheetViews>
    <sheetView rightToLeft="1" workbookViewId="0">
      <selection activeCell="N16" sqref="N16"/>
    </sheetView>
  </sheetViews>
  <sheetFormatPr defaultRowHeight="12.75"/>
  <cols>
    <col min="1" max="1" width="6.140625" bestFit="1" customWidth="1"/>
    <col min="2" max="2" width="30.5703125" bestFit="1" customWidth="1"/>
    <col min="3" max="3" width="1.28515625" customWidth="1"/>
    <col min="4" max="4" width="14.7109375" bestFit="1" customWidth="1"/>
    <col min="5" max="5" width="1.28515625" customWidth="1"/>
    <col min="6" max="6" width="19.5703125" bestFit="1" customWidth="1"/>
    <col min="7" max="7" width="1.28515625" customWidth="1"/>
    <col min="8" max="8" width="20.140625" bestFit="1" customWidth="1"/>
    <col min="9" max="9" width="1.28515625" customWidth="1"/>
    <col min="10" max="10" width="20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9.5703125" bestFit="1" customWidth="1"/>
    <col min="15" max="15" width="1.28515625" customWidth="1"/>
    <col min="16" max="16" width="20.42578125" bestFit="1" customWidth="1"/>
    <col min="17" max="17" width="1.28515625" customWidth="1"/>
    <col min="18" max="18" width="19.7109375" bestFit="1" customWidth="1"/>
    <col min="19" max="19" width="1.28515625" customWidth="1"/>
    <col min="20" max="20" width="21.425781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>
      <c r="A1" s="48" t="s">
        <v>89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ht="21.75" customHeight="1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21.7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2" ht="14.45" customHeight="1"/>
    <row r="5" spans="1:22" ht="25.5" customHeight="1">
      <c r="A5" s="1" t="s">
        <v>55</v>
      </c>
      <c r="B5" s="55" t="s">
        <v>97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</row>
    <row r="6" spans="1:22" s="11" customFormat="1" ht="25.5" customHeight="1">
      <c r="D6" s="51" t="s">
        <v>56</v>
      </c>
      <c r="E6" s="51"/>
      <c r="F6" s="51"/>
      <c r="G6" s="51"/>
      <c r="H6" s="51"/>
      <c r="I6" s="51"/>
      <c r="J6" s="51"/>
      <c r="K6" s="51"/>
      <c r="L6" s="51"/>
      <c r="N6" s="51" t="s">
        <v>57</v>
      </c>
      <c r="O6" s="51"/>
      <c r="P6" s="51"/>
      <c r="Q6" s="51"/>
      <c r="R6" s="51"/>
      <c r="S6" s="51"/>
      <c r="T6" s="51"/>
      <c r="U6" s="51"/>
      <c r="V6" s="51"/>
    </row>
    <row r="7" spans="1:22" s="11" customFormat="1" ht="25.5" customHeight="1">
      <c r="D7" s="12"/>
      <c r="E7" s="12"/>
      <c r="F7" s="12"/>
      <c r="G7" s="12"/>
      <c r="H7" s="12"/>
      <c r="I7" s="12"/>
      <c r="J7" s="54" t="s">
        <v>17</v>
      </c>
      <c r="K7" s="54"/>
      <c r="L7" s="54"/>
      <c r="N7" s="12"/>
      <c r="O7" s="12"/>
      <c r="P7" s="12"/>
      <c r="Q7" s="12"/>
      <c r="R7" s="12"/>
      <c r="S7" s="12"/>
      <c r="T7" s="54" t="s">
        <v>17</v>
      </c>
      <c r="U7" s="54"/>
      <c r="V7" s="54"/>
    </row>
    <row r="8" spans="1:22" s="11" customFormat="1" ht="25.5" customHeight="1">
      <c r="A8" s="51" t="s">
        <v>58</v>
      </c>
      <c r="B8" s="51"/>
      <c r="D8" s="2" t="s">
        <v>59</v>
      </c>
      <c r="F8" s="2" t="s">
        <v>60</v>
      </c>
      <c r="H8" s="2" t="s">
        <v>61</v>
      </c>
      <c r="J8" s="4" t="s">
        <v>42</v>
      </c>
      <c r="K8" s="12"/>
      <c r="L8" s="4" t="s">
        <v>49</v>
      </c>
      <c r="N8" s="2" t="s">
        <v>59</v>
      </c>
      <c r="P8" s="2" t="s">
        <v>60</v>
      </c>
      <c r="R8" s="2" t="s">
        <v>61</v>
      </c>
      <c r="T8" s="4" t="s">
        <v>42</v>
      </c>
      <c r="U8" s="12"/>
      <c r="V8" s="4" t="s">
        <v>49</v>
      </c>
    </row>
    <row r="9" spans="1:22" s="11" customFormat="1" ht="25.5" customHeight="1">
      <c r="A9" s="52" t="s">
        <v>15</v>
      </c>
      <c r="B9" s="52"/>
      <c r="C9" s="71"/>
      <c r="D9" s="21">
        <v>0</v>
      </c>
      <c r="E9" s="65"/>
      <c r="F9" s="21">
        <v>5416264388160</v>
      </c>
      <c r="G9" s="65"/>
      <c r="H9" s="21">
        <v>3160715662529</v>
      </c>
      <c r="I9" s="65"/>
      <c r="J9" s="21">
        <f>SUM(D9:H9)</f>
        <v>8576980050689</v>
      </c>
      <c r="K9" s="71"/>
      <c r="L9" s="39">
        <v>97.71</v>
      </c>
      <c r="M9" s="71"/>
      <c r="N9" s="21">
        <v>822172229960</v>
      </c>
      <c r="O9" s="65"/>
      <c r="P9" s="21">
        <v>15525908755594</v>
      </c>
      <c r="Q9" s="65"/>
      <c r="R9" s="21">
        <v>3888232124025</v>
      </c>
      <c r="S9" s="65"/>
      <c r="T9" s="21">
        <f>SUM(N9:R9)</f>
        <v>20236313109579</v>
      </c>
      <c r="V9" s="39">
        <v>98.07</v>
      </c>
    </row>
    <row r="10" spans="1:22" s="11" customFormat="1" ht="25.5" customHeight="1">
      <c r="A10" s="53" t="s">
        <v>16</v>
      </c>
      <c r="B10" s="53"/>
      <c r="C10" s="71"/>
      <c r="D10" s="23">
        <v>0</v>
      </c>
      <c r="E10" s="65"/>
      <c r="F10" s="23">
        <v>-303869857608</v>
      </c>
      <c r="G10" s="65"/>
      <c r="H10" s="23">
        <v>-1869507604</v>
      </c>
      <c r="I10" s="65"/>
      <c r="J10" s="23">
        <f>SUM(D10:H10)</f>
        <v>-305739365212</v>
      </c>
      <c r="K10" s="71"/>
      <c r="L10" s="40">
        <v>1.3</v>
      </c>
      <c r="M10" s="71"/>
      <c r="N10" s="23">
        <v>1173639547520</v>
      </c>
      <c r="O10" s="65"/>
      <c r="P10" s="23">
        <v>-1068107674923</v>
      </c>
      <c r="Q10" s="65"/>
      <c r="R10" s="23">
        <v>-23014471019</v>
      </c>
      <c r="S10" s="65"/>
      <c r="T10" s="23">
        <f>SUM(N10:R10)</f>
        <v>82517401578</v>
      </c>
      <c r="V10" s="40">
        <v>0.4</v>
      </c>
    </row>
    <row r="11" spans="1:22" s="11" customFormat="1" ht="25.5" customHeight="1">
      <c r="A11" s="49" t="s">
        <v>90</v>
      </c>
      <c r="B11" s="49"/>
      <c r="C11" s="71"/>
      <c r="D11" s="24">
        <v>0</v>
      </c>
      <c r="E11" s="65"/>
      <c r="F11" s="24">
        <v>20164809697</v>
      </c>
      <c r="G11" s="65"/>
      <c r="H11" s="24">
        <v>15595612086</v>
      </c>
      <c r="I11" s="65"/>
      <c r="J11" s="24">
        <f>SUM(D11:H11)</f>
        <v>35760421783</v>
      </c>
      <c r="K11" s="71"/>
      <c r="L11" s="41">
        <v>0.42</v>
      </c>
      <c r="M11" s="71"/>
      <c r="N11" s="24">
        <v>0</v>
      </c>
      <c r="O11" s="65"/>
      <c r="P11" s="23">
        <v>21327526084</v>
      </c>
      <c r="Q11" s="65"/>
      <c r="R11" s="24">
        <v>17973530988</v>
      </c>
      <c r="S11" s="65"/>
      <c r="T11" s="24">
        <f>SUM(N11:R11)</f>
        <v>39301057072</v>
      </c>
      <c r="V11" s="41">
        <v>0.19</v>
      </c>
    </row>
    <row r="12" spans="1:22" s="11" customFormat="1" ht="25.5" customHeight="1" thickBot="1">
      <c r="A12" s="50" t="s">
        <v>17</v>
      </c>
      <c r="B12" s="50"/>
      <c r="C12" s="71"/>
      <c r="D12" s="25">
        <f>SUM(D9:D11)</f>
        <v>0</v>
      </c>
      <c r="E12" s="65"/>
      <c r="F12" s="25">
        <f>SUM(F9:F11)</f>
        <v>5132559340249</v>
      </c>
      <c r="G12" s="65"/>
      <c r="H12" s="25">
        <f>SUM(H9:H11)</f>
        <v>3174441767011</v>
      </c>
      <c r="I12" s="65"/>
      <c r="J12" s="25">
        <f>SUM(J9:J11)</f>
        <v>8307001107260</v>
      </c>
      <c r="K12" s="71"/>
      <c r="L12" s="42">
        <f>SUM(L9:L11)</f>
        <v>99.429999999999993</v>
      </c>
      <c r="M12" s="71"/>
      <c r="N12" s="25">
        <f>SUM(N9:N11)</f>
        <v>1995811777480</v>
      </c>
      <c r="O12" s="65"/>
      <c r="P12" s="25">
        <f>SUM(P9:P11)</f>
        <v>14479128606755</v>
      </c>
      <c r="Q12" s="65"/>
      <c r="R12" s="25">
        <f>SUM(R9:R11)</f>
        <v>3883191183994</v>
      </c>
      <c r="S12" s="65"/>
      <c r="T12" s="25">
        <f>SUM(T9:T11)</f>
        <v>20358131568229</v>
      </c>
      <c r="V12" s="42">
        <f>SUM(V9:V11)</f>
        <v>98.66</v>
      </c>
    </row>
    <row r="13" spans="1:22" ht="13.5" thickTop="1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</row>
    <row r="18" spans="10:20">
      <c r="T18" s="70"/>
    </row>
    <row r="19" spans="10:20">
      <c r="T19" s="73"/>
    </row>
    <row r="23" spans="10:20">
      <c r="J23" s="70"/>
    </row>
    <row r="24" spans="10:20">
      <c r="J24" s="73"/>
    </row>
  </sheetData>
  <mergeCells count="13">
    <mergeCell ref="A1:V1"/>
    <mergeCell ref="A2:V2"/>
    <mergeCell ref="A3:V3"/>
    <mergeCell ref="B5:V5"/>
    <mergeCell ref="D6:L6"/>
    <mergeCell ref="N6:V6"/>
    <mergeCell ref="A10:B10"/>
    <mergeCell ref="A11:B11"/>
    <mergeCell ref="A12:B12"/>
    <mergeCell ref="J7:L7"/>
    <mergeCell ref="T7:V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16"/>
  <sheetViews>
    <sheetView rightToLeft="1" workbookViewId="0">
      <selection activeCell="D20" sqref="D20"/>
    </sheetView>
  </sheetViews>
  <sheetFormatPr defaultRowHeight="12.75"/>
  <cols>
    <col min="1" max="1" width="6.42578125" bestFit="1" customWidth="1"/>
    <col min="2" max="2" width="26.28515625" customWidth="1"/>
    <col min="3" max="3" width="1.28515625" customWidth="1"/>
    <col min="4" max="4" width="16.28515625" bestFit="1" customWidth="1"/>
    <col min="5" max="5" width="1.28515625" customWidth="1"/>
    <col min="6" max="6" width="16.42578125" bestFit="1" customWidth="1"/>
    <col min="7" max="7" width="1.28515625" customWidth="1"/>
    <col min="8" max="8" width="16.710937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6.85546875" bestFit="1" customWidth="1"/>
    <col min="17" max="17" width="1.28515625" customWidth="1"/>
    <col min="18" max="18" width="16.7109375" bestFit="1" customWidth="1"/>
    <col min="19" max="19" width="1.28515625" customWidth="1"/>
    <col min="20" max="20" width="16.710937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>
      <c r="A1" s="48" t="s">
        <v>89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ht="21.75" customHeight="1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21.7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2" ht="14.45" customHeight="1"/>
    <row r="5" spans="1:22" ht="26.25" customHeight="1">
      <c r="A5" s="1" t="s">
        <v>62</v>
      </c>
      <c r="B5" s="55" t="s">
        <v>113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</row>
    <row r="6" spans="1:22" s="11" customFormat="1" ht="25.5" customHeight="1">
      <c r="D6" s="51" t="s">
        <v>56</v>
      </c>
      <c r="E6" s="51"/>
      <c r="F6" s="51"/>
      <c r="G6" s="51"/>
      <c r="H6" s="51"/>
      <c r="I6" s="51"/>
      <c r="J6" s="51"/>
      <c r="K6" s="51"/>
      <c r="L6" s="51"/>
      <c r="N6" s="51" t="s">
        <v>57</v>
      </c>
      <c r="O6" s="51"/>
      <c r="P6" s="51"/>
      <c r="Q6" s="51"/>
      <c r="R6" s="51"/>
      <c r="S6" s="51"/>
      <c r="T6" s="51"/>
      <c r="U6" s="51"/>
      <c r="V6" s="51"/>
    </row>
    <row r="7" spans="1:22" s="11" customFormat="1" ht="25.5" customHeight="1">
      <c r="A7" s="71"/>
      <c r="B7" s="71"/>
      <c r="C7" s="71"/>
      <c r="D7" s="72"/>
      <c r="E7" s="72"/>
      <c r="F7" s="72"/>
      <c r="G7" s="72"/>
      <c r="H7" s="72"/>
      <c r="I7" s="72"/>
      <c r="J7" s="54" t="s">
        <v>17</v>
      </c>
      <c r="K7" s="54"/>
      <c r="L7" s="54"/>
      <c r="M7" s="71"/>
      <c r="N7" s="72"/>
      <c r="O7" s="72"/>
      <c r="P7" s="72"/>
      <c r="Q7" s="72"/>
      <c r="R7" s="72"/>
      <c r="S7" s="72"/>
      <c r="T7" s="54" t="s">
        <v>17</v>
      </c>
      <c r="U7" s="54"/>
      <c r="V7" s="54"/>
    </row>
    <row r="8" spans="1:22" s="11" customFormat="1" ht="25.5" customHeight="1">
      <c r="A8" s="51" t="s">
        <v>23</v>
      </c>
      <c r="B8" s="51"/>
      <c r="C8" s="71"/>
      <c r="D8" s="8" t="s">
        <v>63</v>
      </c>
      <c r="E8" s="71"/>
      <c r="F8" s="8" t="s">
        <v>60</v>
      </c>
      <c r="G8" s="71"/>
      <c r="H8" s="8" t="s">
        <v>61</v>
      </c>
      <c r="I8" s="71"/>
      <c r="J8" s="9" t="s">
        <v>42</v>
      </c>
      <c r="K8" s="72"/>
      <c r="L8" s="9" t="s">
        <v>49</v>
      </c>
      <c r="M8" s="71"/>
      <c r="N8" s="8" t="s">
        <v>63</v>
      </c>
      <c r="O8" s="71"/>
      <c r="P8" s="8" t="s">
        <v>60</v>
      </c>
      <c r="Q8" s="71"/>
      <c r="R8" s="8" t="s">
        <v>61</v>
      </c>
      <c r="S8" s="71"/>
      <c r="T8" s="9" t="s">
        <v>42</v>
      </c>
      <c r="U8" s="72"/>
      <c r="V8" s="9" t="s">
        <v>49</v>
      </c>
    </row>
    <row r="9" spans="1:22" s="11" customFormat="1" ht="25.5" customHeight="1">
      <c r="A9" s="52" t="s">
        <v>103</v>
      </c>
      <c r="B9" s="52"/>
      <c r="C9" s="71"/>
      <c r="D9" s="21">
        <v>0</v>
      </c>
      <c r="E9" s="65"/>
      <c r="F9" s="21">
        <v>8865111233</v>
      </c>
      <c r="G9" s="65"/>
      <c r="H9" s="21">
        <v>3217188994</v>
      </c>
      <c r="I9" s="65"/>
      <c r="J9" s="21">
        <f>SUM(D9:H9)</f>
        <v>12082300227</v>
      </c>
      <c r="K9" s="71"/>
      <c r="L9" s="14">
        <v>0.14000000000000001</v>
      </c>
      <c r="M9" s="71"/>
      <c r="N9" s="21">
        <v>0</v>
      </c>
      <c r="O9" s="65"/>
      <c r="P9" s="21">
        <v>8865111233</v>
      </c>
      <c r="Q9" s="65"/>
      <c r="R9" s="21">
        <v>3743534828</v>
      </c>
      <c r="S9" s="65"/>
      <c r="T9" s="21">
        <f>SUM(N9:R9)</f>
        <v>12608646061</v>
      </c>
      <c r="U9" s="71"/>
      <c r="V9" s="14">
        <v>0.06</v>
      </c>
    </row>
    <row r="10" spans="1:22" s="11" customFormat="1" ht="25.5" customHeight="1">
      <c r="A10" s="53" t="s">
        <v>26</v>
      </c>
      <c r="B10" s="53"/>
      <c r="C10" s="71"/>
      <c r="D10" s="23">
        <v>0</v>
      </c>
      <c r="E10" s="65"/>
      <c r="F10" s="23">
        <v>10713198669</v>
      </c>
      <c r="G10" s="65"/>
      <c r="H10" s="23">
        <v>4816352707</v>
      </c>
      <c r="I10" s="65"/>
      <c r="J10" s="23">
        <f>SUM(D10:H10)</f>
        <v>15529551376</v>
      </c>
      <c r="K10" s="71"/>
      <c r="L10" s="16">
        <v>0.18</v>
      </c>
      <c r="M10" s="71"/>
      <c r="N10" s="23">
        <v>0</v>
      </c>
      <c r="O10" s="65"/>
      <c r="P10" s="23">
        <v>14616862419</v>
      </c>
      <c r="Q10" s="65"/>
      <c r="R10" s="23">
        <v>7277086916</v>
      </c>
      <c r="S10" s="65"/>
      <c r="T10" s="23">
        <f>SUM(N10:R10)</f>
        <v>21893949335</v>
      </c>
      <c r="U10" s="71"/>
      <c r="V10" s="16">
        <v>1.53</v>
      </c>
    </row>
    <row r="11" spans="1:22" s="11" customFormat="1" ht="25.5" customHeight="1">
      <c r="A11" s="53" t="s">
        <v>102</v>
      </c>
      <c r="B11" s="53"/>
      <c r="C11" s="71"/>
      <c r="D11" s="23">
        <v>0</v>
      </c>
      <c r="E11" s="65"/>
      <c r="F11" s="23">
        <v>-10975193925</v>
      </c>
      <c r="G11" s="65"/>
      <c r="H11" s="23">
        <v>103122126940</v>
      </c>
      <c r="I11" s="65"/>
      <c r="J11" s="23">
        <f>SUM(D11:H11)</f>
        <v>92146933015</v>
      </c>
      <c r="K11" s="71"/>
      <c r="L11" s="16">
        <v>1.0900000000000001</v>
      </c>
      <c r="M11" s="71"/>
      <c r="N11" s="23">
        <v>0</v>
      </c>
      <c r="O11" s="65"/>
      <c r="P11" s="23">
        <v>68560741795</v>
      </c>
      <c r="Q11" s="65"/>
      <c r="R11" s="23">
        <v>251304049651</v>
      </c>
      <c r="S11" s="65"/>
      <c r="T11" s="23">
        <f>SUM(N11:R11)</f>
        <v>319864791446</v>
      </c>
      <c r="U11" s="71"/>
      <c r="V11" s="16">
        <v>4.7</v>
      </c>
    </row>
    <row r="12" spans="1:22" s="11" customFormat="1" ht="25.5" customHeight="1">
      <c r="A12" s="53" t="s">
        <v>106</v>
      </c>
      <c r="B12" s="53"/>
      <c r="C12" s="71"/>
      <c r="D12" s="23">
        <v>0</v>
      </c>
      <c r="E12" s="65"/>
      <c r="F12" s="23">
        <v>17693957698</v>
      </c>
      <c r="G12" s="65"/>
      <c r="H12" s="23">
        <v>0</v>
      </c>
      <c r="I12" s="65"/>
      <c r="J12" s="23">
        <f>SUM(D12:H12)</f>
        <v>17693957698</v>
      </c>
      <c r="K12" s="71"/>
      <c r="L12" s="16">
        <v>0.21</v>
      </c>
      <c r="M12" s="71"/>
      <c r="N12" s="23">
        <v>0</v>
      </c>
      <c r="O12" s="65"/>
      <c r="P12" s="23">
        <v>17693957698</v>
      </c>
      <c r="Q12" s="65"/>
      <c r="R12" s="23">
        <v>0</v>
      </c>
      <c r="S12" s="65"/>
      <c r="T12" s="23">
        <f>SUM(N12:R12)</f>
        <v>17693957698</v>
      </c>
      <c r="U12" s="71"/>
      <c r="V12" s="16">
        <v>0.09</v>
      </c>
    </row>
    <row r="13" spans="1:22" s="11" customFormat="1" ht="25.5" customHeight="1">
      <c r="A13" s="49" t="s">
        <v>105</v>
      </c>
      <c r="B13" s="49"/>
      <c r="C13" s="71"/>
      <c r="D13" s="24">
        <v>0</v>
      </c>
      <c r="E13" s="65"/>
      <c r="F13" s="24">
        <v>15017855725</v>
      </c>
      <c r="G13" s="65"/>
      <c r="H13" s="24">
        <v>0</v>
      </c>
      <c r="I13" s="65"/>
      <c r="J13" s="23">
        <f>SUM(D13:H13)</f>
        <v>15017855725</v>
      </c>
      <c r="K13" s="71"/>
      <c r="L13" s="18">
        <v>0.18</v>
      </c>
      <c r="M13" s="71"/>
      <c r="N13" s="24">
        <v>0</v>
      </c>
      <c r="O13" s="65"/>
      <c r="P13" s="23">
        <v>15017855725</v>
      </c>
      <c r="Q13" s="65"/>
      <c r="R13" s="24">
        <v>0</v>
      </c>
      <c r="S13" s="65"/>
      <c r="T13" s="23">
        <f>SUM(N13:R13)</f>
        <v>15017855725</v>
      </c>
      <c r="U13" s="71"/>
      <c r="V13" s="18">
        <v>7.0000000000000007E-2</v>
      </c>
    </row>
    <row r="14" spans="1:22" s="11" customFormat="1" ht="25.5" customHeight="1" thickBot="1">
      <c r="A14" s="50" t="s">
        <v>17</v>
      </c>
      <c r="B14" s="50"/>
      <c r="C14" s="71"/>
      <c r="D14" s="25">
        <v>0</v>
      </c>
      <c r="E14" s="65"/>
      <c r="F14" s="25">
        <f>SUM(F9:F13)</f>
        <v>41314929400</v>
      </c>
      <c r="G14" s="65"/>
      <c r="H14" s="25">
        <f>SUM(H9:H13)</f>
        <v>111155668641</v>
      </c>
      <c r="I14" s="65"/>
      <c r="J14" s="25">
        <f>SUM(J9:J13)</f>
        <v>152470598041</v>
      </c>
      <c r="K14" s="71"/>
      <c r="L14" s="20">
        <f>SUM(L9:L13)</f>
        <v>1.8</v>
      </c>
      <c r="M14" s="71"/>
      <c r="N14" s="25">
        <v>0</v>
      </c>
      <c r="O14" s="65"/>
      <c r="P14" s="25">
        <f>SUM(P9:P13)</f>
        <v>124754528870</v>
      </c>
      <c r="Q14" s="65"/>
      <c r="R14" s="25">
        <f>SUM(R9:R13)</f>
        <v>262324671395</v>
      </c>
      <c r="S14" s="65"/>
      <c r="T14" s="25">
        <f>SUM(T9:T13)</f>
        <v>387079200265</v>
      </c>
      <c r="U14" s="71"/>
      <c r="V14" s="20">
        <f>SUM(V9:V13)</f>
        <v>6.45</v>
      </c>
    </row>
    <row r="15" spans="1:22" ht="13.5" thickTop="1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</row>
    <row r="16" spans="1:22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</row>
  </sheetData>
  <mergeCells count="15">
    <mergeCell ref="A1:V1"/>
    <mergeCell ref="A2:V2"/>
    <mergeCell ref="A3:V3"/>
    <mergeCell ref="B5:V5"/>
    <mergeCell ref="D6:L6"/>
    <mergeCell ref="N6:V6"/>
    <mergeCell ref="J7:L7"/>
    <mergeCell ref="T7:V7"/>
    <mergeCell ref="A8:B8"/>
    <mergeCell ref="A9:B9"/>
    <mergeCell ref="A13:B13"/>
    <mergeCell ref="A14:B14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D18" sqref="D18"/>
    </sheetView>
  </sheetViews>
  <sheetFormatPr defaultRowHeight="12.75"/>
  <cols>
    <col min="1" max="1" width="5.140625" customWidth="1"/>
    <col min="2" max="2" width="26.7109375" customWidth="1"/>
    <col min="3" max="3" width="1.28515625" customWidth="1"/>
    <col min="4" max="4" width="17.140625" customWidth="1"/>
    <col min="5" max="5" width="1.28515625" customWidth="1"/>
    <col min="6" max="6" width="16.85546875" customWidth="1"/>
    <col min="7" max="7" width="1.28515625" customWidth="1"/>
    <col min="8" max="8" width="13" customWidth="1"/>
    <col min="9" max="9" width="1.28515625" customWidth="1"/>
    <col min="10" max="10" width="16.5703125" customWidth="1"/>
    <col min="11" max="11" width="1.28515625" customWidth="1"/>
    <col min="12" max="12" width="16.28515625" customWidth="1"/>
    <col min="13" max="13" width="1.28515625" customWidth="1"/>
    <col min="14" max="14" width="17.425781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48" t="s">
        <v>89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21.75" customHeight="1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/>
    <row r="5" spans="1:18" ht="25.5" customHeight="1">
      <c r="A5" s="1" t="s">
        <v>64</v>
      </c>
      <c r="B5" s="55" t="s">
        <v>98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18" s="11" customFormat="1" ht="25.5" customHeight="1">
      <c r="D6" s="51" t="s">
        <v>56</v>
      </c>
      <c r="E6" s="51"/>
      <c r="F6" s="51"/>
      <c r="G6" s="51"/>
      <c r="H6" s="51"/>
      <c r="I6" s="51"/>
      <c r="J6" s="51"/>
      <c r="L6" s="51" t="s">
        <v>57</v>
      </c>
      <c r="M6" s="51"/>
      <c r="N6" s="51"/>
      <c r="O6" s="51"/>
      <c r="P6" s="51"/>
      <c r="Q6" s="51"/>
      <c r="R6" s="51"/>
    </row>
    <row r="7" spans="1:18" s="11" customFormat="1" ht="25.5" customHeight="1">
      <c r="D7" s="12"/>
      <c r="E7" s="12"/>
      <c r="F7" s="12"/>
      <c r="G7" s="12"/>
      <c r="H7" s="12"/>
      <c r="I7" s="12"/>
      <c r="J7" s="12"/>
      <c r="L7" s="12"/>
      <c r="M7" s="12"/>
      <c r="N7" s="12"/>
      <c r="O7" s="12"/>
      <c r="P7" s="12"/>
      <c r="Q7" s="12"/>
      <c r="R7" s="12"/>
    </row>
    <row r="8" spans="1:18" s="11" customFormat="1" ht="25.5" customHeight="1">
      <c r="A8" s="51" t="s">
        <v>65</v>
      </c>
      <c r="B8" s="51"/>
      <c r="D8" s="2" t="s">
        <v>66</v>
      </c>
      <c r="F8" s="2" t="s">
        <v>60</v>
      </c>
      <c r="H8" s="2" t="s">
        <v>61</v>
      </c>
      <c r="J8" s="2" t="s">
        <v>17</v>
      </c>
      <c r="L8" s="2" t="s">
        <v>66</v>
      </c>
      <c r="N8" s="2" t="s">
        <v>60</v>
      </c>
      <c r="P8" s="2" t="s">
        <v>61</v>
      </c>
      <c r="R8" s="2" t="s">
        <v>17</v>
      </c>
    </row>
    <row r="9" spans="1:18" s="11" customFormat="1" ht="25.5" customHeight="1">
      <c r="A9" s="56" t="s">
        <v>36</v>
      </c>
      <c r="B9" s="56"/>
      <c r="D9" s="44">
        <v>78092188</v>
      </c>
      <c r="E9" s="22"/>
      <c r="F9" s="44">
        <v>0</v>
      </c>
      <c r="G9" s="22"/>
      <c r="H9" s="44">
        <v>0</v>
      </c>
      <c r="I9" s="22"/>
      <c r="J9" s="44">
        <v>78092188</v>
      </c>
      <c r="K9" s="22"/>
      <c r="L9" s="44">
        <v>756543867</v>
      </c>
      <c r="M9" s="22"/>
      <c r="N9" s="44">
        <v>-168078055</v>
      </c>
      <c r="O9" s="22"/>
      <c r="P9" s="44">
        <v>0</v>
      </c>
      <c r="Q9" s="22"/>
      <c r="R9" s="44">
        <f>SUM(L9:P9)</f>
        <v>588465812</v>
      </c>
    </row>
    <row r="10" spans="1:18" s="11" customFormat="1" ht="25.5" customHeight="1">
      <c r="A10" s="50" t="s">
        <v>17</v>
      </c>
      <c r="B10" s="50"/>
      <c r="D10" s="25">
        <v>78092188</v>
      </c>
      <c r="E10" s="22"/>
      <c r="F10" s="25">
        <v>0</v>
      </c>
      <c r="G10" s="22"/>
      <c r="H10" s="25">
        <v>0</v>
      </c>
      <c r="I10" s="22"/>
      <c r="J10" s="25">
        <v>78092188</v>
      </c>
      <c r="K10" s="22"/>
      <c r="L10" s="25">
        <v>756543867</v>
      </c>
      <c r="M10" s="22"/>
      <c r="N10" s="25">
        <v>-168078055</v>
      </c>
      <c r="O10" s="22"/>
      <c r="P10" s="25">
        <v>0</v>
      </c>
      <c r="Q10" s="22"/>
      <c r="R10" s="25">
        <f>SUM(L10:P10)</f>
        <v>588465812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1</vt:lpstr>
      <vt:lpstr>سهام</vt:lpstr>
      <vt:lpstr>واحدهای صندوق</vt:lpstr>
      <vt:lpstr>اوراق</vt:lpstr>
      <vt:lpstr>سپرده</vt:lpstr>
      <vt:lpstr>درآمد</vt:lpstr>
      <vt:lpstr>درآمد سرمایه‌گذاری در سهام</vt:lpstr>
      <vt:lpstr>درآمد سرمایه‌گذاری در صندوق</vt:lpstr>
      <vt:lpstr>درآمد سرمایه‌گذاری در اوراق</vt:lpstr>
      <vt:lpstr>درآمد سپرده بانکی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'1'!Print_Area</vt:lpstr>
      <vt:lpstr>اوراق!Print_Area</vt:lpstr>
      <vt:lpstr>درآمد!Print_Area</vt:lpstr>
      <vt:lpstr>'درآمد سپرده بانکی'!Print_Area</vt:lpstr>
      <vt:lpstr>'درآمد سرمایه‌گذاری در اوراق'!Print_Area</vt:lpstr>
      <vt:lpstr>'درآمد سرمایه‌گذاری در سهام'!Print_Area</vt:lpstr>
      <vt:lpstr>'درآمد سرمایه‌گذاری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Masomeh Farahani</cp:lastModifiedBy>
  <dcterms:created xsi:type="dcterms:W3CDTF">2026-01-21T08:07:53Z</dcterms:created>
  <dcterms:modified xsi:type="dcterms:W3CDTF">2026-01-24T13:38:31Z</dcterms:modified>
</cp:coreProperties>
</file>