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"/>
    </mc:Choice>
  </mc:AlternateContent>
  <xr:revisionPtr revIDLastSave="0" documentId="13_ncr:1_{EC6EA1C1-19FA-44A4-9384-CA5078B51C82}" xr6:coauthVersionLast="47" xr6:coauthVersionMax="47" xr10:uidLastSave="{00000000-0000-0000-0000-000000000000}"/>
  <bookViews>
    <workbookView xWindow="-120" yWindow="-120" windowWidth="29040" windowHeight="15720" tabRatio="934" activeTab="1" xr2:uid="{00000000-000D-0000-FFFF-FFFF00000000}"/>
  </bookViews>
  <sheets>
    <sheet name="صورت وضعیت" sheetId="22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3">اوراق!$A$1:$AM$10</definedName>
    <definedName name="_xlnm.Print_Area" localSheetId="5">درآمد!$A$1:$K$13</definedName>
    <definedName name="_xlnm.Print_Area" localSheetId="9">'درآمد سپرده بانکی'!$A$1:$K$11</definedName>
    <definedName name="_xlnm.Print_Area" localSheetId="8">'درآمد سرمایه گذاری در اوراق به'!$A$1:$S$10</definedName>
    <definedName name="_xlnm.Print_Area" localSheetId="6">'درآمد سرمایه گذاری در سهام'!$A$1:$X$12</definedName>
    <definedName name="_xlnm.Print_Area" localSheetId="7">'درآمد سرمایه گذاری در صندوق'!$A$1:$X$12</definedName>
    <definedName name="_xlnm.Print_Area" localSheetId="11">'درآمد سود سهام'!$A$1:$T$10</definedName>
    <definedName name="_xlnm.Print_Area" localSheetId="15">'درآمد ناشی از تغییر قیمت اوراق'!$A$1:$R$14</definedName>
    <definedName name="_xlnm.Print_Area" localSheetId="14">'درآمد ناشی از فروش'!$A$1:$R$14</definedName>
    <definedName name="_xlnm.Print_Area" localSheetId="10">'سایر درآمدها'!$A$1:$G$9</definedName>
    <definedName name="_xlnm.Print_Area" localSheetId="4">سپرده!$A$1:$M$14</definedName>
    <definedName name="_xlnm.Print_Area" localSheetId="1">سهام!$A$1:$AB$12</definedName>
    <definedName name="_xlnm.Print_Area" localSheetId="12">'سود اوراق بهادار'!$A$1:$U$9</definedName>
    <definedName name="_xlnm.Print_Area" localSheetId="13">'سود سپرده بانکی'!$A$1:$N$11</definedName>
    <definedName name="_xlnm.Print_Area" localSheetId="0">'صورت وضعیت'!$B$17:$D$19</definedName>
    <definedName name="_xlnm.Print_Area" localSheetId="2">'واحدهای صندوق'!$A$1:$AA$12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21" l="1"/>
  <c r="Q14" i="21"/>
  <c r="M14" i="21"/>
  <c r="E14" i="21"/>
  <c r="O13" i="21"/>
  <c r="O9" i="21"/>
  <c r="O11" i="21"/>
  <c r="O12" i="21"/>
  <c r="O10" i="21"/>
  <c r="O8" i="21"/>
  <c r="G13" i="21"/>
  <c r="G9" i="21"/>
  <c r="G11" i="21"/>
  <c r="G12" i="21"/>
  <c r="G10" i="21"/>
  <c r="G8" i="21"/>
  <c r="K14" i="21"/>
  <c r="C14" i="21"/>
  <c r="M14" i="19"/>
  <c r="O13" i="19"/>
  <c r="O12" i="19"/>
  <c r="O11" i="19"/>
  <c r="O10" i="19"/>
  <c r="O9" i="19"/>
  <c r="O8" i="19"/>
  <c r="G12" i="19"/>
  <c r="G11" i="19"/>
  <c r="G10" i="19"/>
  <c r="G9" i="19"/>
  <c r="G8" i="19"/>
  <c r="Q14" i="19"/>
  <c r="K14" i="19"/>
  <c r="I14" i="19"/>
  <c r="E14" i="19"/>
  <c r="C14" i="19"/>
  <c r="M11" i="18"/>
  <c r="I11" i="18"/>
  <c r="G11" i="18"/>
  <c r="C11" i="18"/>
  <c r="S10" i="15"/>
  <c r="O10" i="15"/>
  <c r="H11" i="13"/>
  <c r="D11" i="13"/>
  <c r="F11" i="8" s="1"/>
  <c r="R9" i="11"/>
  <c r="J9" i="11"/>
  <c r="J11" i="10"/>
  <c r="J10" i="10"/>
  <c r="J12" i="10" s="1"/>
  <c r="J9" i="10"/>
  <c r="U11" i="10"/>
  <c r="U10" i="10"/>
  <c r="U9" i="10"/>
  <c r="W12" i="10"/>
  <c r="S12" i="10"/>
  <c r="Q12" i="10"/>
  <c r="L12" i="10"/>
  <c r="H12" i="10"/>
  <c r="F12" i="10"/>
  <c r="D12" i="10"/>
  <c r="J11" i="9"/>
  <c r="J10" i="9"/>
  <c r="J9" i="9"/>
  <c r="U11" i="9"/>
  <c r="U10" i="9"/>
  <c r="U9" i="9"/>
  <c r="Q12" i="9"/>
  <c r="S12" i="9"/>
  <c r="N12" i="9"/>
  <c r="W12" i="9"/>
  <c r="L12" i="9"/>
  <c r="H12" i="9"/>
  <c r="F12" i="9"/>
  <c r="D12" i="9"/>
  <c r="F12" i="8"/>
  <c r="F10" i="8"/>
  <c r="J13" i="8"/>
  <c r="H13" i="8"/>
  <c r="L14" i="7"/>
  <c r="D14" i="7"/>
  <c r="F14" i="7"/>
  <c r="H14" i="7"/>
  <c r="J14" i="7"/>
  <c r="Z12" i="4"/>
  <c r="X12" i="4"/>
  <c r="V12" i="4"/>
  <c r="R12" i="4"/>
  <c r="P12" i="4"/>
  <c r="N12" i="4"/>
  <c r="L12" i="4"/>
  <c r="J12" i="4"/>
  <c r="H12" i="4"/>
  <c r="F12" i="4"/>
  <c r="D12" i="4"/>
  <c r="AA12" i="2"/>
  <c r="Y12" i="2"/>
  <c r="W12" i="2"/>
  <c r="S12" i="2"/>
  <c r="Q12" i="2"/>
  <c r="O12" i="2"/>
  <c r="M12" i="2"/>
  <c r="K12" i="2"/>
  <c r="I12" i="2"/>
  <c r="G12" i="2"/>
  <c r="E12" i="2"/>
  <c r="O14" i="21" l="1"/>
  <c r="G14" i="21"/>
  <c r="O14" i="19"/>
  <c r="G14" i="19"/>
  <c r="F9" i="8"/>
  <c r="U12" i="10"/>
  <c r="J12" i="9"/>
  <c r="F8" i="8" s="1"/>
  <c r="U12" i="9"/>
  <c r="F13" i="8" l="1"/>
</calcChain>
</file>

<file path=xl/sharedStrings.xml><?xml version="1.0" encoding="utf-8"?>
<sst xmlns="http://schemas.openxmlformats.org/spreadsheetml/2006/main" count="332" uniqueCount="117">
  <si>
    <t>صندوق سرمایه گذاری اختصاصی بازارگردان صنعت مس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</si>
  <si>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</si>
  <si>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</si>
  <si>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</si>
  <si>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</si>
  <si>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</si>
  <si>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</si>
  <si>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</si>
  <si>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</si>
  <si>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</si>
  <si>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</si>
  <si>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</si>
  <si>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</si>
  <si>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</si>
  <si>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</si>
  <si>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</si>
  <si>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</si>
  <si>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</si>
  <si>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</si>
  <si>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ملی‌ صنایع‌ مس‌ ایران‌</t>
  </si>
  <si>
    <t>تامین سرمایه کیمیا</t>
  </si>
  <si>
    <t>سرمایه گذاری مس سرچشمه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</si>
  <si>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</si>
  <si>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</si>
  <si>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</si>
  <si>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</si>
  <si>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</si>
  <si>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</si>
  <si>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</si>
  <si>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</si>
  <si>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</si>
  <si>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</si>
  <si>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ص.س.درآمد ثابت کیمیا-د</t>
  </si>
  <si>
    <t>صندوق س سپر سرمایه بیدار- ثابت</t>
  </si>
  <si>
    <t>صندوق س. کارا 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</si>
  <si>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</si>
  <si>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</si>
  <si>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</si>
  <si>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</si>
  <si>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</si>
  <si>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</si>
  <si>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</si>
  <si>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</si>
  <si>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</si>
  <si>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دولت89-ش.خ041120</t>
  </si>
  <si>
    <t>بله</t>
  </si>
  <si>
    <t>1400/05/20</t>
  </si>
  <si>
    <t>1404/11/19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</si>
  <si>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</si>
  <si>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</si>
  <si>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</si>
  <si>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</si>
  <si>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</si>
  <si>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</si>
  <si>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</si>
  <si>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</si>
  <si>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</si>
  <si>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</si>
  <si>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</si>
  <si>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</si>
  <si>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</si>
  <si>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</si>
  <si>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</si>
  <si>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</si>
  <si>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</si>
  <si>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</si>
  <si>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</si>
  <si>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</si>
  <si>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</si>
  <si>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</si>
  <si>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</si>
  <si>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</si>
  <si>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</si>
  <si>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</si>
  <si>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</si>
  <si>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</si>
  <si>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</si>
  <si>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</si>
  <si>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</si>
  <si>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</si>
  <si>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</si>
  <si>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</si>
  <si>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کیمیا-د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</si>
  <si>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</si>
  <si>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</si>
  <si>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</si>
  <si>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</si>
  <si>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</si>
  <si>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</si>
  <si>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</si>
  <si>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</si>
  <si>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</si>
  <si>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</si>
  <si>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</si>
  <si>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</si>
  <si>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</si>
  <si>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</si>
  <si>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</si>
  <si>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</si>
  <si>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</si>
  <si>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1404/04/31</t>
  </si>
  <si>
    <t>1404/02/17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</si>
  <si>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</si>
  <si>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</si>
  <si>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</si>
  <si>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</si>
  <si>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</si>
  <si>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</si>
  <si>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</si>
  <si>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</si>
  <si>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</si>
  <si>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</si>
  <si>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</si>
  <si>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 صنعت مس</t>
  </si>
  <si>
    <t>سرمایه‌گذاری مس سرچشمه</t>
  </si>
  <si>
    <t>سپرده کوتاه مدت</t>
  </si>
  <si>
    <t>سود (زیان) حاصل از فروش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</si>
</sst>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0" fontId="5" fillId="0" borderId="0"/>
    <xf numFmtId="43" fontId="6" fillId="0" borderId="0" applyFont="0" applyFill="0" applyBorder="0" applyAlignment="0" applyProtection="0"/>
  </cellStyleXfs>
  <cellXfs count="7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1" applyAlignment="1">
      <alignment horizontal="left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7" fontId="4" fillId="0" borderId="2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37" fontId="0" fillId="0" borderId="0" xfId="0" applyNumberFormat="1" applyAlignment="1">
      <alignment horizontal="left"/>
    </xf>
    <xf numFmtId="164" fontId="0" fillId="0" borderId="0" xfId="2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7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37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2" xfId="0" applyFill="1" applyBorder="1" applyAlignment="1">
      <alignment horizontal="center" vertical="center"/>
    </xf>
    <xf numFmtId="164" fontId="0" fillId="0" borderId="0" xfId="2" applyNumberFormat="1" applyFont="1" applyFill="1" applyAlignment="1">
      <alignment horizontal="left"/>
    </xf>
    <xf numFmtId="37" fontId="4" fillId="0" borderId="9" xfId="0" applyNumberFormat="1" applyFont="1" applyFill="1" applyBorder="1" applyAlignment="1">
      <alignment horizontal="center" vertical="center"/>
    </xf>
    <xf numFmtId="37" fontId="4" fillId="0" borderId="7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0" xfId="1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 xr:uid="{065D2F90-817F-42A5-AFD8-A11A13F0B1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0</xdr:row>
      <xdr:rowOff>247650</xdr:rowOff>
    </xdr:from>
    <xdr:to>
      <xdr:col>3</xdr:col>
      <xdr:colOff>692802</xdr:colOff>
      <xdr:row>14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69275D-DA7D-4562-8904-5A03D6C88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964898" y="247650"/>
          <a:ext cx="2807352" cy="259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0B289-F3BC-4A1B-B78F-560192767B01}">
  <sheetPr>
    <pageSetUpPr fitToPage="1"/>
  </sheetPr>
  <dimension ref="B1:D19"/>
  <sheetViews>
    <sheetView rightToLeft="1" workbookViewId="0">
      <selection activeCell="C25" sqref="C25"/>
    </sheetView>
  </sheetViews>
  <sheetFormatPr defaultRowHeight="12.75" x14ac:dyDescent="0.2"/>
  <cols>
    <col min="1" max="1" width="9.140625" style="10"/>
    <col min="2" max="4" width="21.140625" style="10" customWidth="1"/>
    <col min="5" max="16384" width="9.140625" style="10"/>
  </cols>
  <sheetData>
    <row r="1" ht="29.1" customHeight="1" x14ac:dyDescent="0.2"/>
    <row r="2" ht="21.75" customHeight="1" x14ac:dyDescent="0.2"/>
    <row r="3" ht="21.75" customHeight="1" x14ac:dyDescent="0.2"/>
    <row r="17" spans="2:4" ht="25.5" x14ac:dyDescent="0.2">
      <c r="B17" s="60" t="s">
        <v>113</v>
      </c>
      <c r="C17" s="60"/>
      <c r="D17" s="60"/>
    </row>
    <row r="18" spans="2:4" ht="25.5" x14ac:dyDescent="0.2">
      <c r="B18" s="60" t="s">
        <v>1</v>
      </c>
      <c r="C18" s="60"/>
      <c r="D18" s="60"/>
    </row>
    <row r="19" spans="2:4" ht="25.5" x14ac:dyDescent="0.2">
      <c r="B19" s="60" t="s">
        <v>2</v>
      </c>
      <c r="C19" s="60"/>
      <c r="D19" s="60"/>
    </row>
  </sheetData>
  <mergeCells count="3">
    <mergeCell ref="B17:D17"/>
    <mergeCell ref="B18:D18"/>
    <mergeCell ref="B19:D19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D29" sqref="D29"/>
    </sheetView>
  </sheetViews>
  <sheetFormatPr defaultRowHeight="12.75" x14ac:dyDescent="0.2"/>
  <cols>
    <col min="1" max="1" width="5.140625" customWidth="1"/>
    <col min="2" max="2" width="25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21.75" customHeight="1" x14ac:dyDescent="0.2">
      <c r="A2" s="67" t="s">
        <v>54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14.45" customHeight="1" x14ac:dyDescent="0.2"/>
    <row r="5" spans="1:10" ht="32.25" customHeight="1" x14ac:dyDescent="0.2">
      <c r="A5" s="1" t="s">
        <v>87</v>
      </c>
      <c r="B5" s="68" t="s">
        <v>88</v>
      </c>
      <c r="C5" s="68"/>
      <c r="D5" s="68"/>
      <c r="E5" s="68"/>
      <c r="F5" s="68"/>
      <c r="G5" s="68"/>
      <c r="H5" s="68"/>
      <c r="I5" s="68"/>
      <c r="J5" s="68"/>
    </row>
    <row r="6" spans="1:10" ht="32.25" customHeight="1" x14ac:dyDescent="0.2">
      <c r="D6" s="62" t="s">
        <v>73</v>
      </c>
      <c r="E6" s="62"/>
      <c r="F6" s="62"/>
      <c r="H6" s="62" t="s">
        <v>74</v>
      </c>
      <c r="I6" s="62"/>
      <c r="J6" s="62"/>
    </row>
    <row r="7" spans="1:10" ht="46.5" customHeight="1" x14ac:dyDescent="0.2">
      <c r="A7" s="62" t="s">
        <v>89</v>
      </c>
      <c r="B7" s="62"/>
      <c r="D7" s="3" t="s">
        <v>90</v>
      </c>
      <c r="E7" s="2"/>
      <c r="F7" s="3" t="s">
        <v>91</v>
      </c>
      <c r="H7" s="3" t="s">
        <v>90</v>
      </c>
      <c r="I7" s="2"/>
      <c r="J7" s="3" t="s">
        <v>91</v>
      </c>
    </row>
    <row r="8" spans="1:10" s="11" customFormat="1" ht="26.25" customHeight="1" x14ac:dyDescent="0.2">
      <c r="A8" s="63" t="s">
        <v>115</v>
      </c>
      <c r="B8" s="63"/>
      <c r="D8" s="25">
        <v>34292</v>
      </c>
      <c r="E8" s="26"/>
      <c r="F8" s="25"/>
      <c r="G8" s="26"/>
      <c r="H8" s="25">
        <v>150492</v>
      </c>
      <c r="I8" s="26"/>
      <c r="J8" s="25"/>
    </row>
    <row r="9" spans="1:10" s="11" customFormat="1" ht="26.25" customHeight="1" x14ac:dyDescent="0.2">
      <c r="A9" s="64" t="s">
        <v>115</v>
      </c>
      <c r="B9" s="64"/>
      <c r="D9" s="27">
        <v>312697</v>
      </c>
      <c r="E9" s="26"/>
      <c r="F9" s="27"/>
      <c r="G9" s="26"/>
      <c r="H9" s="27">
        <v>8469052</v>
      </c>
      <c r="I9" s="26"/>
      <c r="J9" s="27"/>
    </row>
    <row r="10" spans="1:10" s="11" customFormat="1" ht="26.25" customHeight="1" x14ac:dyDescent="0.2">
      <c r="A10" s="61" t="s">
        <v>115</v>
      </c>
      <c r="B10" s="61"/>
      <c r="D10" s="28">
        <v>73745</v>
      </c>
      <c r="E10" s="26"/>
      <c r="F10" s="28"/>
      <c r="G10" s="26"/>
      <c r="H10" s="28">
        <v>10335947</v>
      </c>
      <c r="I10" s="26"/>
      <c r="J10" s="28"/>
    </row>
    <row r="11" spans="1:10" s="11" customFormat="1" ht="26.25" customHeight="1" x14ac:dyDescent="0.2">
      <c r="A11" s="65" t="s">
        <v>22</v>
      </c>
      <c r="B11" s="65"/>
      <c r="D11" s="29">
        <f>SUM(D8:D10)</f>
        <v>420734</v>
      </c>
      <c r="E11" s="26"/>
      <c r="F11" s="29"/>
      <c r="G11" s="26"/>
      <c r="H11" s="29">
        <f>SUM(H8:H10)</f>
        <v>18955491</v>
      </c>
      <c r="I11" s="26"/>
      <c r="J11" s="29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workbookViewId="0">
      <selection activeCell="D29" sqref="D29"/>
    </sheetView>
  </sheetViews>
  <sheetFormatPr defaultRowHeight="12.75" x14ac:dyDescent="0.2"/>
  <cols>
    <col min="1" max="1" width="5.140625" customWidth="1"/>
    <col min="2" max="2" width="21.28515625" customWidth="1"/>
    <col min="3" max="3" width="1.28515625" customWidth="1"/>
    <col min="4" max="4" width="23.140625" customWidth="1"/>
    <col min="5" max="5" width="1.28515625" customWidth="1"/>
    <col min="6" max="6" width="23.7109375" customWidth="1"/>
    <col min="7" max="7" width="0.28515625" customWidth="1"/>
  </cols>
  <sheetData>
    <row r="1" spans="1:6" ht="29.1" customHeight="1" x14ac:dyDescent="0.2">
      <c r="A1" s="67" t="s">
        <v>0</v>
      </c>
      <c r="B1" s="67"/>
      <c r="C1" s="67"/>
      <c r="D1" s="67"/>
      <c r="E1" s="67"/>
      <c r="F1" s="67"/>
    </row>
    <row r="2" spans="1:6" ht="21.75" customHeight="1" x14ac:dyDescent="0.2">
      <c r="A2" s="67" t="s">
        <v>54</v>
      </c>
      <c r="B2" s="67"/>
      <c r="C2" s="67"/>
      <c r="D2" s="67"/>
      <c r="E2" s="67"/>
      <c r="F2" s="67"/>
    </row>
    <row r="3" spans="1:6" ht="21.75" customHeight="1" x14ac:dyDescent="0.2">
      <c r="A3" s="67" t="s">
        <v>2</v>
      </c>
      <c r="B3" s="67"/>
      <c r="C3" s="67"/>
      <c r="D3" s="67"/>
      <c r="E3" s="67"/>
      <c r="F3" s="67"/>
    </row>
    <row r="4" spans="1:6" ht="14.45" customHeight="1" x14ac:dyDescent="0.2"/>
    <row r="5" spans="1:6" ht="27.75" customHeight="1" x14ac:dyDescent="0.2">
      <c r="A5" s="1" t="s">
        <v>92</v>
      </c>
      <c r="B5" s="68" t="s">
        <v>69</v>
      </c>
      <c r="C5" s="68"/>
      <c r="D5" s="68"/>
      <c r="E5" s="68"/>
      <c r="F5" s="68"/>
    </row>
    <row r="6" spans="1:6" ht="27.75" customHeight="1" x14ac:dyDescent="0.2">
      <c r="A6" s="14"/>
      <c r="B6" s="14"/>
      <c r="C6" s="14"/>
      <c r="D6" s="5" t="s">
        <v>73</v>
      </c>
      <c r="E6" s="14"/>
      <c r="F6" s="5" t="s">
        <v>9</v>
      </c>
    </row>
    <row r="7" spans="1:6" ht="27.75" customHeight="1" x14ac:dyDescent="0.2">
      <c r="A7" s="62" t="s">
        <v>69</v>
      </c>
      <c r="B7" s="62"/>
      <c r="C7" s="14"/>
      <c r="D7" s="6" t="s">
        <v>51</v>
      </c>
      <c r="E7" s="14"/>
      <c r="F7" s="6" t="s">
        <v>51</v>
      </c>
    </row>
    <row r="8" spans="1:6" ht="27.75" customHeight="1" x14ac:dyDescent="0.2">
      <c r="A8" s="63" t="s">
        <v>69</v>
      </c>
      <c r="B8" s="63"/>
      <c r="C8" s="14"/>
      <c r="D8" s="25">
        <v>2610559</v>
      </c>
      <c r="E8" s="26"/>
      <c r="F8" s="25">
        <v>2610559</v>
      </c>
    </row>
    <row r="9" spans="1:6" ht="27.75" customHeight="1" x14ac:dyDescent="0.2">
      <c r="A9" s="65" t="s">
        <v>22</v>
      </c>
      <c r="B9" s="65"/>
      <c r="C9" s="14"/>
      <c r="D9" s="29">
        <v>2610559</v>
      </c>
      <c r="E9" s="26"/>
      <c r="F9" s="29">
        <v>2610559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D29" sqref="D29"/>
    </sheetView>
  </sheetViews>
  <sheetFormatPr defaultRowHeight="12.75" x14ac:dyDescent="0.2"/>
  <cols>
    <col min="1" max="1" width="24.28515625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21.75" customHeight="1" x14ac:dyDescent="0.2">
      <c r="A2" s="67" t="s">
        <v>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ht="14.45" customHeight="1" x14ac:dyDescent="0.2"/>
    <row r="5" spans="1:19" ht="27" customHeight="1" x14ac:dyDescent="0.2">
      <c r="A5" s="68" t="s">
        <v>76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ht="27" customHeight="1" x14ac:dyDescent="0.2">
      <c r="A6" s="62" t="s">
        <v>23</v>
      </c>
      <c r="B6" s="11"/>
      <c r="C6" s="62" t="s">
        <v>93</v>
      </c>
      <c r="D6" s="62"/>
      <c r="E6" s="62"/>
      <c r="F6" s="62"/>
      <c r="G6" s="62"/>
      <c r="H6" s="11"/>
      <c r="I6" s="62" t="s">
        <v>73</v>
      </c>
      <c r="J6" s="62"/>
      <c r="K6" s="62"/>
      <c r="L6" s="62"/>
      <c r="M6" s="62"/>
      <c r="N6" s="11"/>
      <c r="O6" s="62" t="s">
        <v>74</v>
      </c>
      <c r="P6" s="62"/>
      <c r="Q6" s="62"/>
      <c r="R6" s="62"/>
      <c r="S6" s="62"/>
    </row>
    <row r="7" spans="1:19" ht="27" customHeight="1" x14ac:dyDescent="0.2">
      <c r="A7" s="62"/>
      <c r="B7" s="11"/>
      <c r="C7" s="9" t="s">
        <v>94</v>
      </c>
      <c r="D7" s="12"/>
      <c r="E7" s="9" t="s">
        <v>95</v>
      </c>
      <c r="F7" s="12"/>
      <c r="G7" s="9" t="s">
        <v>96</v>
      </c>
      <c r="H7" s="11"/>
      <c r="I7" s="9" t="s">
        <v>97</v>
      </c>
      <c r="J7" s="12"/>
      <c r="K7" s="9" t="s">
        <v>98</v>
      </c>
      <c r="L7" s="12"/>
      <c r="M7" s="9" t="s">
        <v>99</v>
      </c>
      <c r="N7" s="11"/>
      <c r="O7" s="9" t="s">
        <v>97</v>
      </c>
      <c r="P7" s="12"/>
      <c r="Q7" s="9" t="s">
        <v>98</v>
      </c>
      <c r="R7" s="12"/>
      <c r="S7" s="9" t="s">
        <v>99</v>
      </c>
    </row>
    <row r="8" spans="1:19" ht="27" customHeight="1" x14ac:dyDescent="0.2">
      <c r="A8" s="39" t="s">
        <v>19</v>
      </c>
      <c r="B8" s="11"/>
      <c r="C8" s="41" t="s">
        <v>100</v>
      </c>
      <c r="D8" s="11"/>
      <c r="E8" s="25">
        <v>2222087108</v>
      </c>
      <c r="F8" s="26"/>
      <c r="G8" s="25">
        <v>370</v>
      </c>
      <c r="H8" s="26"/>
      <c r="I8" s="25">
        <v>0</v>
      </c>
      <c r="J8" s="26"/>
      <c r="K8" s="25">
        <v>0</v>
      </c>
      <c r="L8" s="26"/>
      <c r="M8" s="25">
        <v>0</v>
      </c>
      <c r="N8" s="26"/>
      <c r="O8" s="25">
        <v>822172229960</v>
      </c>
      <c r="P8" s="26"/>
      <c r="Q8" s="25">
        <v>0</v>
      </c>
      <c r="R8" s="26"/>
      <c r="S8" s="25">
        <v>822172229960</v>
      </c>
    </row>
    <row r="9" spans="1:19" ht="27" customHeight="1" x14ac:dyDescent="0.2">
      <c r="A9" s="40" t="s">
        <v>20</v>
      </c>
      <c r="B9" s="11"/>
      <c r="C9" s="38" t="s">
        <v>101</v>
      </c>
      <c r="D9" s="11"/>
      <c r="E9" s="28">
        <v>3667623586</v>
      </c>
      <c r="F9" s="26"/>
      <c r="G9" s="28">
        <v>320</v>
      </c>
      <c r="H9" s="26"/>
      <c r="I9" s="28">
        <v>0</v>
      </c>
      <c r="J9" s="26"/>
      <c r="K9" s="28">
        <v>0</v>
      </c>
      <c r="L9" s="26"/>
      <c r="M9" s="28">
        <v>0</v>
      </c>
      <c r="N9" s="26"/>
      <c r="O9" s="28">
        <v>1173639547520</v>
      </c>
      <c r="P9" s="26"/>
      <c r="Q9" s="28">
        <v>0</v>
      </c>
      <c r="R9" s="26"/>
      <c r="S9" s="28">
        <v>1173639547520</v>
      </c>
    </row>
    <row r="10" spans="1:19" ht="27" customHeight="1" x14ac:dyDescent="0.2">
      <c r="A10" s="7" t="s">
        <v>22</v>
      </c>
      <c r="B10" s="11"/>
      <c r="C10" s="22"/>
      <c r="D10" s="11"/>
      <c r="E10" s="29"/>
      <c r="F10" s="26"/>
      <c r="G10" s="29"/>
      <c r="H10" s="26"/>
      <c r="I10" s="29">
        <v>0</v>
      </c>
      <c r="J10" s="26"/>
      <c r="K10" s="29">
        <v>0</v>
      </c>
      <c r="L10" s="26"/>
      <c r="M10" s="29">
        <v>0</v>
      </c>
      <c r="N10" s="26"/>
      <c r="O10" s="29">
        <f>SUM(O8:O9)</f>
        <v>1995811777480</v>
      </c>
      <c r="P10" s="26"/>
      <c r="Q10" s="29">
        <v>0</v>
      </c>
      <c r="R10" s="26"/>
      <c r="S10" s="29">
        <f>SUM(S8:S9)</f>
        <v>1995811777480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activeCell="D29" sqref="D29"/>
    </sheetView>
  </sheetViews>
  <sheetFormatPr defaultRowHeight="12.75" x14ac:dyDescent="0.2"/>
  <cols>
    <col min="1" max="1" width="32.28515625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0" ht="21.75" customHeight="1" x14ac:dyDescent="0.2">
      <c r="A2" s="67" t="s">
        <v>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0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 ht="14.45" customHeight="1" x14ac:dyDescent="0.2"/>
    <row r="5" spans="1:20" s="11" customFormat="1" ht="30" customHeight="1" x14ac:dyDescent="0.2">
      <c r="A5" s="68" t="s">
        <v>102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0" s="11" customFormat="1" ht="30" customHeight="1" x14ac:dyDescent="0.2">
      <c r="A6" s="62" t="s">
        <v>57</v>
      </c>
      <c r="J6" s="62" t="s">
        <v>73</v>
      </c>
      <c r="K6" s="62"/>
      <c r="L6" s="62"/>
      <c r="M6" s="62"/>
      <c r="N6" s="62"/>
      <c r="P6" s="62" t="s">
        <v>74</v>
      </c>
      <c r="Q6" s="62"/>
      <c r="R6" s="62"/>
      <c r="S6" s="62"/>
      <c r="T6" s="62"/>
    </row>
    <row r="7" spans="1:20" s="11" customFormat="1" ht="30" customHeight="1" x14ac:dyDescent="0.2">
      <c r="A7" s="62"/>
      <c r="C7" s="8" t="s">
        <v>103</v>
      </c>
      <c r="E7" s="75" t="s">
        <v>42</v>
      </c>
      <c r="F7" s="75"/>
      <c r="H7" s="8" t="s">
        <v>104</v>
      </c>
      <c r="J7" s="9" t="s">
        <v>105</v>
      </c>
      <c r="K7" s="12"/>
      <c r="L7" s="9" t="s">
        <v>98</v>
      </c>
      <c r="M7" s="12"/>
      <c r="N7" s="9" t="s">
        <v>106</v>
      </c>
      <c r="P7" s="9" t="s">
        <v>105</v>
      </c>
      <c r="Q7" s="12"/>
      <c r="R7" s="9" t="s">
        <v>98</v>
      </c>
      <c r="S7" s="12"/>
      <c r="T7" s="9" t="s">
        <v>106</v>
      </c>
    </row>
    <row r="8" spans="1:20" s="11" customFormat="1" ht="30" customHeight="1" x14ac:dyDescent="0.2">
      <c r="A8" s="30" t="s">
        <v>44</v>
      </c>
      <c r="C8" s="49"/>
      <c r="D8" s="14"/>
      <c r="E8" s="30" t="s">
        <v>47</v>
      </c>
      <c r="F8" s="15"/>
      <c r="G8" s="14"/>
      <c r="H8" s="31">
        <v>23</v>
      </c>
      <c r="J8" s="48">
        <v>75885276</v>
      </c>
      <c r="K8" s="26"/>
      <c r="L8" s="48">
        <v>0</v>
      </c>
      <c r="M8" s="26"/>
      <c r="N8" s="48">
        <v>75885276</v>
      </c>
      <c r="O8" s="26"/>
      <c r="P8" s="48">
        <v>678451679</v>
      </c>
      <c r="Q8" s="26"/>
      <c r="R8" s="48">
        <v>0</v>
      </c>
      <c r="S8" s="26"/>
      <c r="T8" s="48">
        <v>678451679</v>
      </c>
    </row>
    <row r="9" spans="1:20" s="11" customFormat="1" ht="30" customHeight="1" x14ac:dyDescent="0.2">
      <c r="A9" s="7" t="s">
        <v>22</v>
      </c>
      <c r="C9" s="22"/>
      <c r="D9" s="14"/>
      <c r="E9" s="22"/>
      <c r="F9" s="14"/>
      <c r="G9" s="14"/>
      <c r="H9" s="22"/>
      <c r="J9" s="29">
        <v>75885276</v>
      </c>
      <c r="K9" s="26"/>
      <c r="L9" s="29">
        <v>0</v>
      </c>
      <c r="M9" s="26"/>
      <c r="N9" s="29">
        <v>75885276</v>
      </c>
      <c r="O9" s="26"/>
      <c r="P9" s="29">
        <v>678451679</v>
      </c>
      <c r="Q9" s="26"/>
      <c r="R9" s="29">
        <v>0</v>
      </c>
      <c r="S9" s="26"/>
      <c r="T9" s="29">
        <v>678451679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D29" sqref="D29"/>
    </sheetView>
  </sheetViews>
  <sheetFormatPr defaultRowHeight="12.75" x14ac:dyDescent="0.2"/>
  <cols>
    <col min="1" max="1" width="30.1406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21.75" customHeight="1" x14ac:dyDescent="0.2">
      <c r="A2" s="67" t="s">
        <v>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4.45" customHeight="1" x14ac:dyDescent="0.2"/>
    <row r="5" spans="1:13" s="24" customFormat="1" ht="25.5" customHeight="1" x14ac:dyDescent="0.2">
      <c r="A5" s="68" t="s">
        <v>107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s="24" customFormat="1" ht="25.5" customHeight="1" x14ac:dyDescent="0.2">
      <c r="A6" s="62" t="s">
        <v>57</v>
      </c>
      <c r="B6" s="14"/>
      <c r="C6" s="62" t="s">
        <v>73</v>
      </c>
      <c r="D6" s="62"/>
      <c r="E6" s="62"/>
      <c r="F6" s="62"/>
      <c r="G6" s="62"/>
      <c r="H6" s="14"/>
      <c r="I6" s="62" t="s">
        <v>74</v>
      </c>
      <c r="J6" s="62"/>
      <c r="K6" s="62"/>
      <c r="L6" s="62"/>
      <c r="M6" s="62"/>
    </row>
    <row r="7" spans="1:13" s="24" customFormat="1" ht="25.5" customHeight="1" x14ac:dyDescent="0.2">
      <c r="A7" s="62"/>
      <c r="B7" s="14"/>
      <c r="C7" s="9" t="s">
        <v>105</v>
      </c>
      <c r="D7" s="15"/>
      <c r="E7" s="9" t="s">
        <v>98</v>
      </c>
      <c r="F7" s="15"/>
      <c r="G7" s="9" t="s">
        <v>106</v>
      </c>
      <c r="H7" s="14"/>
      <c r="I7" s="9" t="s">
        <v>105</v>
      </c>
      <c r="J7" s="15"/>
      <c r="K7" s="9" t="s">
        <v>98</v>
      </c>
      <c r="L7" s="15"/>
      <c r="M7" s="9" t="s">
        <v>106</v>
      </c>
    </row>
    <row r="8" spans="1:13" s="24" customFormat="1" ht="25.5" customHeight="1" x14ac:dyDescent="0.2">
      <c r="A8" s="41" t="s">
        <v>115</v>
      </c>
      <c r="B8" s="14"/>
      <c r="C8" s="16">
        <v>34292</v>
      </c>
      <c r="D8" s="14"/>
      <c r="E8" s="16">
        <v>0</v>
      </c>
      <c r="F8" s="14"/>
      <c r="G8" s="16">
        <v>34292</v>
      </c>
      <c r="H8" s="14"/>
      <c r="I8" s="16">
        <v>150492</v>
      </c>
      <c r="J8" s="14"/>
      <c r="K8" s="16">
        <v>0</v>
      </c>
      <c r="L8" s="14"/>
      <c r="M8" s="16">
        <v>150492</v>
      </c>
    </row>
    <row r="9" spans="1:13" s="24" customFormat="1" ht="25.5" customHeight="1" x14ac:dyDescent="0.2">
      <c r="A9" s="37" t="s">
        <v>115</v>
      </c>
      <c r="B9" s="14"/>
      <c r="C9" s="18">
        <v>312697</v>
      </c>
      <c r="D9" s="14"/>
      <c r="E9" s="18">
        <v>0</v>
      </c>
      <c r="F9" s="14"/>
      <c r="G9" s="18">
        <v>312697</v>
      </c>
      <c r="H9" s="14"/>
      <c r="I9" s="18">
        <v>8469052</v>
      </c>
      <c r="J9" s="14"/>
      <c r="K9" s="18">
        <v>0</v>
      </c>
      <c r="L9" s="14"/>
      <c r="M9" s="18">
        <v>8469052</v>
      </c>
    </row>
    <row r="10" spans="1:13" s="24" customFormat="1" ht="25.5" customHeight="1" x14ac:dyDescent="0.2">
      <c r="A10" s="38" t="s">
        <v>115</v>
      </c>
      <c r="B10" s="14"/>
      <c r="C10" s="20">
        <v>73745</v>
      </c>
      <c r="D10" s="14"/>
      <c r="E10" s="20">
        <v>0</v>
      </c>
      <c r="F10" s="14"/>
      <c r="G10" s="20">
        <v>73745</v>
      </c>
      <c r="H10" s="14"/>
      <c r="I10" s="20">
        <v>10335947</v>
      </c>
      <c r="J10" s="14"/>
      <c r="K10" s="20">
        <v>0</v>
      </c>
      <c r="L10" s="14"/>
      <c r="M10" s="20">
        <v>10335947</v>
      </c>
    </row>
    <row r="11" spans="1:13" s="24" customFormat="1" ht="25.5" customHeight="1" x14ac:dyDescent="0.2">
      <c r="A11" s="7" t="s">
        <v>22</v>
      </c>
      <c r="B11" s="14"/>
      <c r="C11" s="22">
        <f>SUM(C8:C10)</f>
        <v>420734</v>
      </c>
      <c r="D11" s="14"/>
      <c r="E11" s="22">
        <v>0</v>
      </c>
      <c r="F11" s="14"/>
      <c r="G11" s="22">
        <f>SUM(G8:G10)</f>
        <v>420734</v>
      </c>
      <c r="H11" s="14"/>
      <c r="I11" s="22">
        <f>SUM(I8:I10)</f>
        <v>18955491</v>
      </c>
      <c r="J11" s="14"/>
      <c r="K11" s="22">
        <v>0</v>
      </c>
      <c r="L11" s="14"/>
      <c r="M11" s="22">
        <f>SUM(M8:M10)</f>
        <v>18955491</v>
      </c>
    </row>
    <row r="14" spans="1:13" x14ac:dyDescent="0.2">
      <c r="C14" s="43"/>
      <c r="D14" s="43"/>
      <c r="E14" s="43"/>
      <c r="F14" s="43"/>
      <c r="G14" s="4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20"/>
  <sheetViews>
    <sheetView rightToLeft="1" workbookViewId="0">
      <selection activeCell="D29" sqref="D29"/>
    </sheetView>
  </sheetViews>
  <sheetFormatPr defaultRowHeight="12.75" x14ac:dyDescent="0.2"/>
  <cols>
    <col min="1" max="1" width="31.85546875" customWidth="1"/>
    <col min="2" max="2" width="1.28515625" customWidth="1"/>
    <col min="3" max="3" width="16.85546875" customWidth="1"/>
    <col min="4" max="4" width="1.28515625" customWidth="1"/>
    <col min="5" max="5" width="18.7109375" bestFit="1" customWidth="1"/>
    <col min="6" max="6" width="1.28515625" customWidth="1"/>
    <col min="7" max="7" width="19.28515625" bestFit="1" customWidth="1"/>
    <col min="8" max="8" width="1.28515625" customWidth="1"/>
    <col min="9" max="9" width="21.85546875" bestFit="1" customWidth="1"/>
    <col min="10" max="10" width="1.28515625" customWidth="1"/>
    <col min="11" max="11" width="15.5703125" customWidth="1"/>
    <col min="12" max="12" width="1.28515625" customWidth="1"/>
    <col min="13" max="13" width="21.42578125" customWidth="1"/>
    <col min="14" max="14" width="1.28515625" customWidth="1"/>
    <col min="15" max="15" width="22.140625" customWidth="1"/>
    <col min="16" max="16" width="1.28515625" customWidth="1"/>
    <col min="17" max="17" width="25.5703125" customWidth="1"/>
    <col min="18" max="18" width="0.28515625" customWidth="1"/>
  </cols>
  <sheetData>
    <row r="1" spans="1:17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1.75" customHeight="1" x14ac:dyDescent="0.2">
      <c r="A2" s="67" t="s">
        <v>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14.45" customHeight="1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17" s="11" customFormat="1" ht="24" customHeight="1" x14ac:dyDescent="0.2">
      <c r="A5" s="68" t="s">
        <v>116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7" s="11" customFormat="1" ht="24" customHeight="1" x14ac:dyDescent="0.2">
      <c r="A6" s="62" t="s">
        <v>57</v>
      </c>
      <c r="B6" s="47"/>
      <c r="C6" s="62" t="s">
        <v>73</v>
      </c>
      <c r="D6" s="62"/>
      <c r="E6" s="62"/>
      <c r="F6" s="62"/>
      <c r="G6" s="62"/>
      <c r="H6" s="62"/>
      <c r="I6" s="62"/>
      <c r="J6" s="47"/>
      <c r="K6" s="62" t="s">
        <v>74</v>
      </c>
      <c r="L6" s="62"/>
      <c r="M6" s="62"/>
      <c r="N6" s="62"/>
      <c r="O6" s="62"/>
      <c r="P6" s="62"/>
      <c r="Q6" s="62"/>
    </row>
    <row r="7" spans="1:17" s="11" customFormat="1" ht="24" customHeight="1" x14ac:dyDescent="0.2">
      <c r="A7" s="62"/>
      <c r="B7" s="47"/>
      <c r="C7" s="9" t="s">
        <v>13</v>
      </c>
      <c r="D7" s="54"/>
      <c r="E7" s="9" t="s">
        <v>108</v>
      </c>
      <c r="F7" s="54"/>
      <c r="G7" s="51" t="s">
        <v>109</v>
      </c>
      <c r="H7" s="54"/>
      <c r="I7" s="51" t="s">
        <v>110</v>
      </c>
      <c r="J7" s="47"/>
      <c r="K7" s="51" t="s">
        <v>13</v>
      </c>
      <c r="L7" s="54"/>
      <c r="M7" s="51" t="s">
        <v>108</v>
      </c>
      <c r="N7" s="54"/>
      <c r="O7" s="51" t="s">
        <v>109</v>
      </c>
      <c r="P7" s="54"/>
      <c r="Q7" s="9" t="s">
        <v>110</v>
      </c>
    </row>
    <row r="8" spans="1:17" s="11" customFormat="1" ht="24" customHeight="1" x14ac:dyDescent="0.2">
      <c r="A8" s="41" t="s">
        <v>34</v>
      </c>
      <c r="B8" s="47"/>
      <c r="C8" s="25">
        <v>25000000</v>
      </c>
      <c r="D8" s="46"/>
      <c r="E8" s="25">
        <v>718884813489</v>
      </c>
      <c r="F8" s="46"/>
      <c r="G8" s="50">
        <f>I8-E8</f>
        <v>-718093281144</v>
      </c>
      <c r="H8" s="52"/>
      <c r="I8" s="50">
        <v>791532345</v>
      </c>
      <c r="J8" s="52"/>
      <c r="K8" s="50">
        <v>25000000</v>
      </c>
      <c r="L8" s="52"/>
      <c r="M8" s="50">
        <v>718884813489</v>
      </c>
      <c r="N8" s="52"/>
      <c r="O8" s="50">
        <f t="shared" ref="O8:O13" si="0">Q8-M8</f>
        <v>-718093281144</v>
      </c>
      <c r="P8" s="46"/>
      <c r="Q8" s="25">
        <v>791532345</v>
      </c>
    </row>
    <row r="9" spans="1:17" s="11" customFormat="1" ht="24" customHeight="1" x14ac:dyDescent="0.2">
      <c r="A9" s="37" t="s">
        <v>19</v>
      </c>
      <c r="B9" s="47"/>
      <c r="C9" s="27">
        <v>150765173</v>
      </c>
      <c r="D9" s="46"/>
      <c r="E9" s="27">
        <v>1549649925381</v>
      </c>
      <c r="F9" s="46"/>
      <c r="G9" s="50">
        <f>I9-E9</f>
        <v>-1006703752484</v>
      </c>
      <c r="H9" s="52"/>
      <c r="I9" s="50">
        <v>542946172897</v>
      </c>
      <c r="J9" s="52"/>
      <c r="K9" s="50">
        <v>455370764</v>
      </c>
      <c r="L9" s="52"/>
      <c r="M9" s="50">
        <v>3903635927385</v>
      </c>
      <c r="N9" s="52"/>
      <c r="O9" s="50">
        <f t="shared" si="0"/>
        <v>-3173838937720</v>
      </c>
      <c r="P9" s="46"/>
      <c r="Q9" s="27">
        <v>729796989665</v>
      </c>
    </row>
    <row r="10" spans="1:17" s="11" customFormat="1" ht="24" customHeight="1" x14ac:dyDescent="0.2">
      <c r="A10" s="37" t="s">
        <v>82</v>
      </c>
      <c r="B10" s="47"/>
      <c r="C10" s="27">
        <v>75203495</v>
      </c>
      <c r="D10" s="46"/>
      <c r="E10" s="27">
        <v>1454847949651</v>
      </c>
      <c r="F10" s="46"/>
      <c r="G10" s="50">
        <f>I10-E10</f>
        <v>-1329831733525</v>
      </c>
      <c r="H10" s="52"/>
      <c r="I10" s="50">
        <v>125016216126</v>
      </c>
      <c r="J10" s="52"/>
      <c r="K10" s="50">
        <v>165709949</v>
      </c>
      <c r="L10" s="52"/>
      <c r="M10" s="50">
        <v>3010434438745</v>
      </c>
      <c r="N10" s="52"/>
      <c r="O10" s="50">
        <f t="shared" si="0"/>
        <v>-2861553067623</v>
      </c>
      <c r="P10" s="46"/>
      <c r="Q10" s="27">
        <v>148881371122</v>
      </c>
    </row>
    <row r="11" spans="1:17" s="11" customFormat="1" ht="24" customHeight="1" x14ac:dyDescent="0.2">
      <c r="A11" s="37" t="s">
        <v>20</v>
      </c>
      <c r="B11" s="47"/>
      <c r="C11" s="27">
        <v>26610729</v>
      </c>
      <c r="D11" s="46"/>
      <c r="E11" s="27">
        <v>43755994343</v>
      </c>
      <c r="F11" s="46"/>
      <c r="G11" s="50">
        <f>I11-E11</f>
        <v>-55889934395</v>
      </c>
      <c r="H11" s="52"/>
      <c r="I11" s="50">
        <v>-12133940052</v>
      </c>
      <c r="J11" s="52"/>
      <c r="K11" s="50">
        <v>61752524</v>
      </c>
      <c r="L11" s="52"/>
      <c r="M11" s="50">
        <v>103998448155</v>
      </c>
      <c r="N11" s="52"/>
      <c r="O11" s="50">
        <f t="shared" si="0"/>
        <v>-128429243806</v>
      </c>
      <c r="P11" s="46"/>
      <c r="Q11" s="27">
        <v>-24430795651</v>
      </c>
    </row>
    <row r="12" spans="1:17" s="11" customFormat="1" ht="24" customHeight="1" x14ac:dyDescent="0.2">
      <c r="A12" s="37" t="s">
        <v>21</v>
      </c>
      <c r="B12" s="47"/>
      <c r="C12" s="27">
        <v>11308209</v>
      </c>
      <c r="D12" s="46"/>
      <c r="E12" s="27">
        <v>49401223427</v>
      </c>
      <c r="F12" s="46"/>
      <c r="G12" s="50">
        <f>I12-E12</f>
        <v>-46985731339</v>
      </c>
      <c r="H12" s="52"/>
      <c r="I12" s="50">
        <v>2415492088</v>
      </c>
      <c r="J12" s="52"/>
      <c r="K12" s="50">
        <v>11308209</v>
      </c>
      <c r="L12" s="52"/>
      <c r="M12" s="50">
        <v>49401223427</v>
      </c>
      <c r="N12" s="52"/>
      <c r="O12" s="50">
        <f t="shared" si="0"/>
        <v>-46985731339</v>
      </c>
      <c r="P12" s="46"/>
      <c r="Q12" s="27">
        <v>2415492088</v>
      </c>
    </row>
    <row r="13" spans="1:17" s="11" customFormat="1" ht="24" customHeight="1" x14ac:dyDescent="0.2">
      <c r="A13" s="38" t="s">
        <v>33</v>
      </c>
      <c r="B13" s="47"/>
      <c r="C13" s="28">
        <v>0</v>
      </c>
      <c r="D13" s="46"/>
      <c r="E13" s="28">
        <v>0</v>
      </c>
      <c r="F13" s="46"/>
      <c r="G13" s="28">
        <v>0</v>
      </c>
      <c r="H13" s="46"/>
      <c r="I13" s="28">
        <v>0</v>
      </c>
      <c r="J13" s="46"/>
      <c r="K13" s="28">
        <v>10157992</v>
      </c>
      <c r="L13" s="46"/>
      <c r="M13" s="28">
        <v>313656633668</v>
      </c>
      <c r="N13" s="46"/>
      <c r="O13" s="50">
        <f t="shared" si="0"/>
        <v>-311192803500</v>
      </c>
      <c r="P13" s="46"/>
      <c r="Q13" s="28">
        <v>2463830168</v>
      </c>
    </row>
    <row r="14" spans="1:17" s="11" customFormat="1" ht="24" customHeight="1" thickBot="1" x14ac:dyDescent="0.25">
      <c r="A14" s="7" t="s">
        <v>22</v>
      </c>
      <c r="B14" s="47"/>
      <c r="C14" s="29">
        <f>SUM(C8:C13)</f>
        <v>288887606</v>
      </c>
      <c r="D14" s="46"/>
      <c r="E14" s="29">
        <f>SUM(E8:E13)</f>
        <v>3816539906291</v>
      </c>
      <c r="F14" s="46"/>
      <c r="G14" s="29">
        <f>SUM(G8:G13)</f>
        <v>-3157504432887</v>
      </c>
      <c r="H14" s="46"/>
      <c r="I14" s="29">
        <f>SUM(I8:I13)</f>
        <v>659035473404</v>
      </c>
      <c r="J14" s="46"/>
      <c r="K14" s="29">
        <f>SUM(K8:K13)</f>
        <v>729299438</v>
      </c>
      <c r="L14" s="46"/>
      <c r="M14" s="29">
        <f>SUM(M8:M13)</f>
        <v>8100011484869</v>
      </c>
      <c r="N14" s="46"/>
      <c r="O14" s="29">
        <f>SUM(O8:O13)</f>
        <v>-7240093065132</v>
      </c>
      <c r="P14" s="46"/>
      <c r="Q14" s="29">
        <f>SUM(Q8:Q13)</f>
        <v>859918419737</v>
      </c>
    </row>
    <row r="15" spans="1:17" ht="13.5" thickTop="1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</row>
    <row r="16" spans="1:17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5"/>
    </row>
    <row r="17" spans="1:17" x14ac:dyDescent="0.2">
      <c r="A17" s="53"/>
      <c r="B17" s="53"/>
      <c r="C17" s="55"/>
      <c r="D17" s="55"/>
      <c r="E17" s="55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5"/>
    </row>
    <row r="18" spans="1:17" x14ac:dyDescent="0.2">
      <c r="A18" s="53"/>
      <c r="B18" s="53"/>
      <c r="C18" s="55"/>
      <c r="D18" s="55"/>
      <c r="E18" s="55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5"/>
    </row>
    <row r="19" spans="1:17" x14ac:dyDescent="0.2">
      <c r="A19" s="53"/>
      <c r="B19" s="53"/>
      <c r="C19" s="55"/>
      <c r="D19" s="55"/>
      <c r="E19" s="55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</row>
    <row r="20" spans="1:17" x14ac:dyDescent="0.2">
      <c r="A20" s="53"/>
      <c r="B20" s="53"/>
      <c r="C20" s="55"/>
      <c r="D20" s="55"/>
      <c r="E20" s="55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22"/>
  <sheetViews>
    <sheetView rightToLeft="1" workbookViewId="0">
      <selection activeCell="D29" sqref="D29"/>
    </sheetView>
  </sheetViews>
  <sheetFormatPr defaultRowHeight="12.75" x14ac:dyDescent="0.2"/>
  <cols>
    <col min="1" max="1" width="32.7109375" customWidth="1"/>
    <col min="2" max="2" width="1.28515625" customWidth="1"/>
    <col min="3" max="3" width="20.140625" customWidth="1"/>
    <col min="4" max="4" width="1.28515625" customWidth="1"/>
    <col min="5" max="5" width="19.5703125" bestFit="1" customWidth="1"/>
    <col min="6" max="6" width="1.28515625" customWidth="1"/>
    <col min="7" max="7" width="20.42578125" bestFit="1" customWidth="1"/>
    <col min="8" max="8" width="1.28515625" customWidth="1"/>
    <col min="9" max="9" width="26.42578125" bestFit="1" customWidth="1"/>
    <col min="10" max="10" width="1.28515625" customWidth="1"/>
    <col min="11" max="11" width="18.28515625" customWidth="1"/>
    <col min="12" max="12" width="1.28515625" customWidth="1"/>
    <col min="13" max="13" width="21.7109375" customWidth="1"/>
    <col min="14" max="14" width="1.28515625" customWidth="1"/>
    <col min="15" max="15" width="20.28515625" bestFit="1" customWidth="1"/>
    <col min="16" max="16" width="1.28515625" customWidth="1"/>
    <col min="17" max="17" width="26.85546875" customWidth="1"/>
    <col min="18" max="18" width="0.28515625" customWidth="1"/>
  </cols>
  <sheetData>
    <row r="1" spans="1:17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1.75" customHeight="1" x14ac:dyDescent="0.2">
      <c r="A2" s="67" t="s">
        <v>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14.45" customHeight="1" x14ac:dyDescent="0.2"/>
    <row r="5" spans="1:17" ht="27" customHeight="1" x14ac:dyDescent="0.2">
      <c r="A5" s="68" t="s">
        <v>111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7" ht="27" customHeight="1" x14ac:dyDescent="0.2">
      <c r="A6" s="62" t="s">
        <v>57</v>
      </c>
      <c r="B6" s="11"/>
      <c r="C6" s="62" t="s">
        <v>73</v>
      </c>
      <c r="D6" s="62"/>
      <c r="E6" s="62"/>
      <c r="F6" s="62"/>
      <c r="G6" s="62"/>
      <c r="H6" s="62"/>
      <c r="I6" s="62"/>
      <c r="J6" s="11"/>
      <c r="K6" s="62" t="s">
        <v>74</v>
      </c>
      <c r="L6" s="62"/>
      <c r="M6" s="62"/>
      <c r="N6" s="62"/>
      <c r="O6" s="62"/>
      <c r="P6" s="62"/>
      <c r="Q6" s="62"/>
    </row>
    <row r="7" spans="1:17" ht="27" customHeight="1" x14ac:dyDescent="0.2">
      <c r="A7" s="62"/>
      <c r="B7" s="11"/>
      <c r="C7" s="9" t="s">
        <v>13</v>
      </c>
      <c r="D7" s="58"/>
      <c r="E7" s="9" t="s">
        <v>15</v>
      </c>
      <c r="F7" s="58"/>
      <c r="G7" s="51" t="s">
        <v>109</v>
      </c>
      <c r="H7" s="58"/>
      <c r="I7" s="51" t="s">
        <v>112</v>
      </c>
      <c r="J7" s="59"/>
      <c r="K7" s="51" t="s">
        <v>13</v>
      </c>
      <c r="L7" s="58"/>
      <c r="M7" s="51" t="s">
        <v>15</v>
      </c>
      <c r="N7" s="58"/>
      <c r="O7" s="51" t="s">
        <v>109</v>
      </c>
      <c r="P7" s="58"/>
      <c r="Q7" s="9" t="s">
        <v>112</v>
      </c>
    </row>
    <row r="8" spans="1:17" ht="27" customHeight="1" x14ac:dyDescent="0.2">
      <c r="A8" s="41" t="s">
        <v>19</v>
      </c>
      <c r="B8" s="11"/>
      <c r="C8" s="25">
        <v>2073308464</v>
      </c>
      <c r="D8" s="46"/>
      <c r="E8" s="25">
        <v>23969947912494.398</v>
      </c>
      <c r="F8" s="46"/>
      <c r="G8" s="50">
        <f t="shared" ref="G8:G13" si="0">I8-E8</f>
        <v>-18215733523057.398</v>
      </c>
      <c r="H8" s="52"/>
      <c r="I8" s="50">
        <v>5754214389437</v>
      </c>
      <c r="J8" s="52"/>
      <c r="K8" s="50">
        <v>2073308464</v>
      </c>
      <c r="L8" s="52"/>
      <c r="M8" s="50">
        <v>23969947912494.398</v>
      </c>
      <c r="N8" s="52"/>
      <c r="O8" s="50">
        <f t="shared" ref="O8:O13" si="1">Q8-M8</f>
        <v>-13860303545060.398</v>
      </c>
      <c r="P8" s="46"/>
      <c r="Q8" s="25">
        <v>10109644367434</v>
      </c>
    </row>
    <row r="9" spans="1:17" ht="27" customHeight="1" x14ac:dyDescent="0.2">
      <c r="A9" s="37" t="s">
        <v>20</v>
      </c>
      <c r="B9" s="11"/>
      <c r="C9" s="27">
        <v>3733584154</v>
      </c>
      <c r="D9" s="46"/>
      <c r="E9" s="27">
        <v>6793689613308.2305</v>
      </c>
      <c r="F9" s="46"/>
      <c r="G9" s="50">
        <f t="shared" si="0"/>
        <v>-5308321683039.2305</v>
      </c>
      <c r="H9" s="52"/>
      <c r="I9" s="50">
        <v>1485367930269</v>
      </c>
      <c r="J9" s="52"/>
      <c r="K9" s="50">
        <v>3733584154</v>
      </c>
      <c r="L9" s="52"/>
      <c r="M9" s="50">
        <v>6793689613308.2305</v>
      </c>
      <c r="N9" s="52"/>
      <c r="O9" s="50">
        <f t="shared" si="1"/>
        <v>-7557927430623.2305</v>
      </c>
      <c r="P9" s="46"/>
      <c r="Q9" s="27">
        <v>-764237817315</v>
      </c>
    </row>
    <row r="10" spans="1:17" ht="27" customHeight="1" x14ac:dyDescent="0.2">
      <c r="A10" s="37" t="s">
        <v>21</v>
      </c>
      <c r="B10" s="11"/>
      <c r="C10" s="27">
        <v>7160957</v>
      </c>
      <c r="D10" s="46"/>
      <c r="E10" s="27">
        <v>32464570069.9492</v>
      </c>
      <c r="F10" s="46"/>
      <c r="G10" s="50">
        <f t="shared" si="0"/>
        <v>-31301853682.9492</v>
      </c>
      <c r="H10" s="52"/>
      <c r="I10" s="50">
        <v>1162716387</v>
      </c>
      <c r="J10" s="52"/>
      <c r="K10" s="50">
        <v>7160957</v>
      </c>
      <c r="L10" s="52"/>
      <c r="M10" s="50">
        <v>32464570069.9492</v>
      </c>
      <c r="N10" s="52"/>
      <c r="O10" s="50">
        <f t="shared" si="1"/>
        <v>-31301853682.9492</v>
      </c>
      <c r="P10" s="46"/>
      <c r="Q10" s="27">
        <v>1162716387</v>
      </c>
    </row>
    <row r="11" spans="1:17" ht="27" customHeight="1" x14ac:dyDescent="0.2">
      <c r="A11" s="37" t="s">
        <v>82</v>
      </c>
      <c r="B11" s="11"/>
      <c r="C11" s="27">
        <v>178711202</v>
      </c>
      <c r="D11" s="46"/>
      <c r="E11" s="27">
        <v>3486263073296.7798</v>
      </c>
      <c r="F11" s="46"/>
      <c r="G11" s="50">
        <f t="shared" si="0"/>
        <v>-3537931009653.7798</v>
      </c>
      <c r="H11" s="52"/>
      <c r="I11" s="50">
        <v>-51667936357</v>
      </c>
      <c r="J11" s="52"/>
      <c r="K11" s="50">
        <v>178711202</v>
      </c>
      <c r="L11" s="52"/>
      <c r="M11" s="50">
        <v>3486263073296.7798</v>
      </c>
      <c r="N11" s="52"/>
      <c r="O11" s="50">
        <f t="shared" si="1"/>
        <v>-3406727137576.7798</v>
      </c>
      <c r="P11" s="46"/>
      <c r="Q11" s="27">
        <v>79535935720</v>
      </c>
    </row>
    <row r="12" spans="1:17" ht="27" customHeight="1" x14ac:dyDescent="0.2">
      <c r="A12" s="37" t="s">
        <v>33</v>
      </c>
      <c r="B12" s="11"/>
      <c r="C12" s="27">
        <v>13720000</v>
      </c>
      <c r="D12" s="46"/>
      <c r="E12" s="27">
        <v>503941782918</v>
      </c>
      <c r="F12" s="46"/>
      <c r="G12" s="50">
        <f t="shared" si="0"/>
        <v>-500038119168</v>
      </c>
      <c r="H12" s="52"/>
      <c r="I12" s="50">
        <v>3903663750</v>
      </c>
      <c r="J12" s="52"/>
      <c r="K12" s="50">
        <v>13720000</v>
      </c>
      <c r="L12" s="52"/>
      <c r="M12" s="50">
        <v>503941782918</v>
      </c>
      <c r="N12" s="52"/>
      <c r="O12" s="50">
        <f t="shared" si="1"/>
        <v>-500038119168</v>
      </c>
      <c r="P12" s="46"/>
      <c r="Q12" s="27">
        <v>3903663750</v>
      </c>
    </row>
    <row r="13" spans="1:17" ht="27" customHeight="1" x14ac:dyDescent="0.2">
      <c r="A13" s="38" t="s">
        <v>44</v>
      </c>
      <c r="B13" s="11"/>
      <c r="C13" s="28">
        <v>5000</v>
      </c>
      <c r="D13" s="46"/>
      <c r="E13" s="28">
        <v>5070738749</v>
      </c>
      <c r="F13" s="46"/>
      <c r="G13" s="57">
        <f t="shared" si="0"/>
        <v>-5070738749</v>
      </c>
      <c r="H13" s="52"/>
      <c r="I13" s="57">
        <v>0</v>
      </c>
      <c r="J13" s="52"/>
      <c r="K13" s="57">
        <v>5000</v>
      </c>
      <c r="L13" s="52"/>
      <c r="M13" s="57">
        <v>5070738749</v>
      </c>
      <c r="N13" s="52"/>
      <c r="O13" s="57">
        <f t="shared" si="1"/>
        <v>-5238816804</v>
      </c>
      <c r="P13" s="46"/>
      <c r="Q13" s="28">
        <v>-168078055</v>
      </c>
    </row>
    <row r="14" spans="1:17" ht="27" customHeight="1" thickBot="1" x14ac:dyDescent="0.25">
      <c r="A14" s="7" t="s">
        <v>22</v>
      </c>
      <c r="B14" s="11"/>
      <c r="C14" s="29">
        <f>SUM(C8:C13)</f>
        <v>6006489777</v>
      </c>
      <c r="D14" s="46"/>
      <c r="E14" s="29">
        <f>SUM(E8:E13)</f>
        <v>34791377690836.359</v>
      </c>
      <c r="F14" s="46"/>
      <c r="G14" s="56">
        <f>SUM(G8:G13)</f>
        <v>-27598396927350.359</v>
      </c>
      <c r="H14" s="46"/>
      <c r="I14" s="56">
        <f>SUM(I8:I13)</f>
        <v>7192980763486</v>
      </c>
      <c r="J14" s="46"/>
      <c r="K14" s="56">
        <f>SUM(K8:K13)</f>
        <v>6006489777</v>
      </c>
      <c r="L14" s="46"/>
      <c r="M14" s="56">
        <f>SUM(M8:M13)</f>
        <v>34791377690836.359</v>
      </c>
      <c r="N14" s="46"/>
      <c r="O14" s="56">
        <f>SUM(O8:O13)</f>
        <v>-25361536902915.359</v>
      </c>
      <c r="P14" s="46"/>
      <c r="Q14" s="29">
        <f>SUM(Q8:Q13)</f>
        <v>9429840787921</v>
      </c>
    </row>
    <row r="15" spans="1:17" ht="13.5" thickTop="1" x14ac:dyDescent="0.2"/>
    <row r="16" spans="1:17" x14ac:dyDescent="0.2">
      <c r="I16" s="43"/>
      <c r="M16" s="43"/>
    </row>
    <row r="17" spans="9:13" x14ac:dyDescent="0.2">
      <c r="I17" s="43"/>
      <c r="M17" s="43"/>
    </row>
    <row r="18" spans="9:13" x14ac:dyDescent="0.2">
      <c r="I18" s="43"/>
      <c r="M18" s="43"/>
    </row>
    <row r="20" spans="9:13" x14ac:dyDescent="0.2">
      <c r="I20" s="43"/>
    </row>
    <row r="21" spans="9:13" x14ac:dyDescent="0.2">
      <c r="I21" s="43"/>
    </row>
    <row r="22" spans="9:13" x14ac:dyDescent="0.2">
      <c r="I22" s="4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3"/>
  <sheetViews>
    <sheetView rightToLeft="1" tabSelected="1" workbookViewId="0">
      <selection activeCell="A11" sqref="A11:C11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4.5703125" bestFit="1" customWidth="1"/>
    <col min="6" max="6" width="1.28515625" customWidth="1"/>
    <col min="7" max="7" width="19.7109375" bestFit="1" customWidth="1"/>
    <col min="8" max="8" width="1.28515625" customWidth="1"/>
    <col min="9" max="9" width="19.7109375" bestFit="1" customWidth="1"/>
    <col min="10" max="10" width="1.28515625" customWidth="1"/>
    <col min="11" max="11" width="11.28515625" bestFit="1" customWidth="1"/>
    <col min="12" max="12" width="1.28515625" customWidth="1"/>
    <col min="13" max="13" width="15.7109375" bestFit="1" customWidth="1"/>
    <col min="14" max="14" width="1.28515625" customWidth="1"/>
    <col min="15" max="15" width="13.5703125" bestFit="1" customWidth="1"/>
    <col min="16" max="16" width="1.28515625" customWidth="1"/>
    <col min="17" max="17" width="18.42578125" bestFit="1" customWidth="1"/>
    <col min="18" max="18" width="1.28515625" customWidth="1"/>
    <col min="19" max="19" width="14.5703125" bestFit="1" customWidth="1"/>
    <col min="20" max="20" width="1.28515625" customWidth="1"/>
    <col min="21" max="21" width="16.28515625" bestFit="1" customWidth="1"/>
    <col min="22" max="22" width="1.28515625" customWidth="1"/>
    <col min="23" max="23" width="19.7109375" bestFit="1" customWidth="1"/>
    <col min="24" max="24" width="1.28515625" customWidth="1"/>
    <col min="25" max="25" width="19.57031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</row>
    <row r="2" spans="1:27" ht="21.7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7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</row>
    <row r="4" spans="1:27" s="14" customFormat="1" ht="23.25" customHeight="1" x14ac:dyDescent="0.2">
      <c r="A4" s="4" t="s">
        <v>3</v>
      </c>
      <c r="B4" s="68" t="s">
        <v>4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</row>
    <row r="5" spans="1:27" s="14" customFormat="1" ht="23.25" customHeight="1" x14ac:dyDescent="0.2">
      <c r="A5" s="68" t="s">
        <v>5</v>
      </c>
      <c r="B5" s="68"/>
      <c r="C5" s="68" t="s">
        <v>6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1:27" s="14" customFormat="1" ht="23.25" customHeight="1" x14ac:dyDescent="0.2">
      <c r="E6" s="62" t="s">
        <v>7</v>
      </c>
      <c r="F6" s="62"/>
      <c r="G6" s="62"/>
      <c r="H6" s="62"/>
      <c r="I6" s="62"/>
      <c r="K6" s="62" t="s">
        <v>8</v>
      </c>
      <c r="L6" s="62"/>
      <c r="M6" s="62"/>
      <c r="N6" s="62"/>
      <c r="O6" s="62"/>
      <c r="P6" s="62"/>
      <c r="Q6" s="62"/>
      <c r="S6" s="62" t="s">
        <v>9</v>
      </c>
      <c r="T6" s="62"/>
      <c r="U6" s="62"/>
      <c r="V6" s="62"/>
      <c r="W6" s="62"/>
      <c r="X6" s="62"/>
      <c r="Y6" s="62"/>
      <c r="Z6" s="62"/>
      <c r="AA6" s="62"/>
    </row>
    <row r="7" spans="1:27" s="14" customFormat="1" ht="23.25" customHeight="1" x14ac:dyDescent="0.2">
      <c r="E7" s="15"/>
      <c r="F7" s="15"/>
      <c r="G7" s="15"/>
      <c r="H7" s="15"/>
      <c r="I7" s="15"/>
      <c r="K7" s="66" t="s">
        <v>10</v>
      </c>
      <c r="L7" s="66"/>
      <c r="M7" s="66"/>
      <c r="N7" s="15"/>
      <c r="O7" s="66" t="s">
        <v>11</v>
      </c>
      <c r="P7" s="66"/>
      <c r="Q7" s="66"/>
      <c r="S7" s="15"/>
      <c r="T7" s="15"/>
      <c r="U7" s="15"/>
      <c r="V7" s="15"/>
      <c r="W7" s="15"/>
      <c r="X7" s="15"/>
      <c r="Y7" s="15"/>
      <c r="Z7" s="15"/>
      <c r="AA7" s="15"/>
    </row>
    <row r="8" spans="1:27" s="14" customFormat="1" ht="23.25" customHeight="1" x14ac:dyDescent="0.2">
      <c r="A8" s="62" t="s">
        <v>12</v>
      </c>
      <c r="B8" s="62"/>
      <c r="C8" s="62"/>
      <c r="E8" s="5" t="s">
        <v>13</v>
      </c>
      <c r="G8" s="5" t="s">
        <v>14</v>
      </c>
      <c r="I8" s="5" t="s">
        <v>15</v>
      </c>
      <c r="K8" s="6" t="s">
        <v>13</v>
      </c>
      <c r="L8" s="15"/>
      <c r="M8" s="6" t="s">
        <v>14</v>
      </c>
      <c r="O8" s="6" t="s">
        <v>13</v>
      </c>
      <c r="P8" s="15"/>
      <c r="Q8" s="6" t="s">
        <v>16</v>
      </c>
      <c r="S8" s="5" t="s">
        <v>13</v>
      </c>
      <c r="U8" s="5" t="s">
        <v>17</v>
      </c>
      <c r="W8" s="5" t="s">
        <v>14</v>
      </c>
      <c r="Y8" s="5" t="s">
        <v>15</v>
      </c>
      <c r="AA8" s="5" t="s">
        <v>18</v>
      </c>
    </row>
    <row r="9" spans="1:27" s="14" customFormat="1" ht="23.25" customHeight="1" x14ac:dyDescent="0.2">
      <c r="A9" s="63" t="s">
        <v>19</v>
      </c>
      <c r="B9" s="63"/>
      <c r="C9" s="63"/>
      <c r="E9" s="25">
        <v>2224073637</v>
      </c>
      <c r="F9" s="26"/>
      <c r="G9" s="25">
        <v>10607410746865</v>
      </c>
      <c r="H9" s="26"/>
      <c r="I9" s="25">
        <v>19223615899960.398</v>
      </c>
      <c r="J9" s="26"/>
      <c r="K9" s="25">
        <v>0</v>
      </c>
      <c r="L9" s="26"/>
      <c r="M9" s="25">
        <v>0</v>
      </c>
      <c r="N9" s="26"/>
      <c r="O9" s="25">
        <v>-150765173</v>
      </c>
      <c r="P9" s="26"/>
      <c r="Q9" s="25">
        <v>1549649925381</v>
      </c>
      <c r="R9" s="26"/>
      <c r="S9" s="25">
        <v>2073308464</v>
      </c>
      <c r="T9" s="26"/>
      <c r="U9" s="25">
        <v>11570</v>
      </c>
      <c r="V9" s="26"/>
      <c r="W9" s="25">
        <v>9888357164287</v>
      </c>
      <c r="X9" s="26"/>
      <c r="Y9" s="25">
        <v>23969947912494.398</v>
      </c>
      <c r="AA9" s="17">
        <v>68.88</v>
      </c>
    </row>
    <row r="10" spans="1:27" s="14" customFormat="1" ht="23.25" customHeight="1" x14ac:dyDescent="0.2">
      <c r="A10" s="64" t="s">
        <v>20</v>
      </c>
      <c r="B10" s="64"/>
      <c r="C10" s="64"/>
      <c r="E10" s="27">
        <v>3757974883</v>
      </c>
      <c r="F10" s="26"/>
      <c r="G10" s="27">
        <v>7349663599036</v>
      </c>
      <c r="H10" s="26"/>
      <c r="I10" s="27">
        <v>5358554559120.8896</v>
      </c>
      <c r="J10" s="26"/>
      <c r="K10" s="27">
        <v>2220000</v>
      </c>
      <c r="L10" s="26"/>
      <c r="M10" s="27">
        <v>3639001426</v>
      </c>
      <c r="N10" s="26"/>
      <c r="O10" s="27">
        <v>-26610729</v>
      </c>
      <c r="P10" s="26"/>
      <c r="Q10" s="27">
        <v>43755994343</v>
      </c>
      <c r="R10" s="26"/>
      <c r="S10" s="27">
        <v>3733584154</v>
      </c>
      <c r="T10" s="26"/>
      <c r="U10" s="27">
        <v>1821</v>
      </c>
      <c r="V10" s="26"/>
      <c r="W10" s="27">
        <v>7301260720484</v>
      </c>
      <c r="X10" s="26"/>
      <c r="Y10" s="27">
        <v>6793689613308.2305</v>
      </c>
      <c r="AA10" s="19">
        <v>19.52</v>
      </c>
    </row>
    <row r="11" spans="1:27" s="14" customFormat="1" ht="23.25" customHeight="1" x14ac:dyDescent="0.2">
      <c r="A11" s="61" t="s">
        <v>114</v>
      </c>
      <c r="B11" s="61"/>
      <c r="C11" s="61"/>
      <c r="E11" s="27">
        <v>0</v>
      </c>
      <c r="F11" s="26"/>
      <c r="G11" s="28">
        <v>0</v>
      </c>
      <c r="H11" s="26"/>
      <c r="I11" s="28">
        <v>0</v>
      </c>
      <c r="J11" s="26"/>
      <c r="K11" s="28">
        <v>18469166</v>
      </c>
      <c r="L11" s="26"/>
      <c r="M11" s="28">
        <v>78325158207</v>
      </c>
      <c r="N11" s="26"/>
      <c r="O11" s="28">
        <v>-11308209</v>
      </c>
      <c r="P11" s="26"/>
      <c r="Q11" s="28">
        <v>49401223427</v>
      </c>
      <c r="R11" s="26"/>
      <c r="S11" s="28">
        <v>7160957</v>
      </c>
      <c r="T11" s="26"/>
      <c r="U11" s="28">
        <v>4537</v>
      </c>
      <c r="V11" s="26"/>
      <c r="W11" s="28">
        <v>31301853682</v>
      </c>
      <c r="X11" s="26"/>
      <c r="Y11" s="28">
        <v>32464570069.9492</v>
      </c>
      <c r="AA11" s="21">
        <v>0.09</v>
      </c>
    </row>
    <row r="12" spans="1:27" s="14" customFormat="1" ht="23.25" customHeight="1" thickBot="1" x14ac:dyDescent="0.25">
      <c r="A12" s="65" t="s">
        <v>22</v>
      </c>
      <c r="B12" s="65"/>
      <c r="C12" s="65"/>
      <c r="E12" s="29">
        <f>SUM(E9:E11)</f>
        <v>5982048520</v>
      </c>
      <c r="F12" s="26"/>
      <c r="G12" s="29">
        <f>SUM(G9:G11)</f>
        <v>17957074345901</v>
      </c>
      <c r="H12" s="26"/>
      <c r="I12" s="29">
        <f>SUM(I9:I11)</f>
        <v>24582170459081.289</v>
      </c>
      <c r="J12" s="26"/>
      <c r="K12" s="29">
        <f>SUM(K9:K11)</f>
        <v>20689166</v>
      </c>
      <c r="L12" s="26"/>
      <c r="M12" s="29">
        <f>SUM(M9:M11)</f>
        <v>81964159633</v>
      </c>
      <c r="N12" s="26"/>
      <c r="O12" s="29">
        <f>SUM(O9:O11)</f>
        <v>-188684111</v>
      </c>
      <c r="P12" s="26"/>
      <c r="Q12" s="29">
        <f>SUM(Q9:Q11)</f>
        <v>1642807143151</v>
      </c>
      <c r="R12" s="26"/>
      <c r="S12" s="29">
        <f>SUM(S9:S11)</f>
        <v>5814053575</v>
      </c>
      <c r="T12" s="26"/>
      <c r="U12" s="29"/>
      <c r="V12" s="26"/>
      <c r="W12" s="29">
        <f>SUM(W9:W11)</f>
        <v>17220919738453</v>
      </c>
      <c r="X12" s="26"/>
      <c r="Y12" s="29">
        <f>SUM(Y9:Y11)</f>
        <v>30796102095872.578</v>
      </c>
      <c r="AA12" s="23">
        <f>SUM(AA9:AA11)</f>
        <v>88.49</v>
      </c>
    </row>
    <row r="13" spans="1:27" ht="13.5" thickTop="1" x14ac:dyDescent="0.2"/>
  </sheetData>
  <mergeCells count="16"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11:C11"/>
    <mergeCell ref="A8:C8"/>
    <mergeCell ref="A9:C9"/>
    <mergeCell ref="A10:C10"/>
    <mergeCell ref="A12:C12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2"/>
  <sheetViews>
    <sheetView rightToLeft="1" workbookViewId="0">
      <selection activeCell="D29" sqref="D29"/>
    </sheetView>
  </sheetViews>
  <sheetFormatPr defaultRowHeight="12.75" x14ac:dyDescent="0.2"/>
  <cols>
    <col min="1" max="1" width="6.140625" bestFit="1" customWidth="1"/>
    <col min="2" max="2" width="24.42578125" customWidth="1"/>
    <col min="3" max="3" width="1.140625" customWidth="1"/>
    <col min="4" max="4" width="12.85546875" bestFit="1" customWidth="1"/>
    <col min="5" max="5" width="1.28515625" customWidth="1"/>
    <col min="6" max="6" width="18.42578125" bestFit="1" customWidth="1"/>
    <col min="7" max="7" width="1.28515625" customWidth="1"/>
    <col min="8" max="8" width="18.28515625" bestFit="1" customWidth="1"/>
    <col min="9" max="9" width="1.28515625" customWidth="1"/>
    <col min="10" max="10" width="12.5703125" bestFit="1" customWidth="1"/>
    <col min="11" max="11" width="1.28515625" customWidth="1"/>
    <col min="12" max="12" width="18.28515625" bestFit="1" customWidth="1"/>
    <col min="13" max="13" width="1.28515625" customWidth="1"/>
    <col min="14" max="14" width="13.7109375" bestFit="1" customWidth="1"/>
    <col min="15" max="15" width="1.28515625" customWidth="1"/>
    <col min="16" max="16" width="18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22.42578125" bestFit="1" customWidth="1"/>
    <col min="21" max="21" width="1.28515625" customWidth="1"/>
    <col min="22" max="22" width="18.42578125" bestFit="1" customWidth="1"/>
    <col min="23" max="23" width="1.28515625" customWidth="1"/>
    <col min="24" max="24" width="18.42578125" bestFit="1" customWidth="1"/>
    <col min="25" max="25" width="1.28515625" customWidth="1"/>
    <col min="26" max="26" width="18.28515625" bestFit="1" customWidth="1"/>
    <col min="27" max="27" width="0.28515625" customWidth="1"/>
  </cols>
  <sheetData>
    <row r="1" spans="1:26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26" ht="21.7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26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6" ht="14.45" customHeight="1" x14ac:dyDescent="0.2"/>
    <row r="5" spans="1:26" s="11" customFormat="1" ht="26.25" customHeight="1" x14ac:dyDescent="0.2">
      <c r="A5" s="4" t="s">
        <v>25</v>
      </c>
      <c r="B5" s="68" t="s">
        <v>26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</row>
    <row r="6" spans="1:26" s="14" customFormat="1" ht="26.25" customHeight="1" x14ac:dyDescent="0.2">
      <c r="D6" s="62" t="s">
        <v>7</v>
      </c>
      <c r="E6" s="62"/>
      <c r="F6" s="62"/>
      <c r="G6" s="62"/>
      <c r="H6" s="62"/>
      <c r="J6" s="62" t="s">
        <v>8</v>
      </c>
      <c r="K6" s="62"/>
      <c r="L6" s="62"/>
      <c r="M6" s="62"/>
      <c r="N6" s="62"/>
      <c r="O6" s="62"/>
      <c r="P6" s="62"/>
      <c r="R6" s="62" t="s">
        <v>9</v>
      </c>
      <c r="S6" s="62"/>
      <c r="T6" s="62"/>
      <c r="U6" s="62"/>
      <c r="V6" s="62"/>
      <c r="W6" s="62"/>
      <c r="X6" s="62"/>
      <c r="Y6" s="62"/>
      <c r="Z6" s="62"/>
    </row>
    <row r="7" spans="1:26" s="14" customFormat="1" ht="26.25" customHeight="1" x14ac:dyDescent="0.2">
      <c r="D7" s="15"/>
      <c r="E7" s="15"/>
      <c r="F7" s="15"/>
      <c r="G7" s="15"/>
      <c r="H7" s="15"/>
      <c r="J7" s="66" t="s">
        <v>27</v>
      </c>
      <c r="K7" s="66"/>
      <c r="L7" s="66"/>
      <c r="M7" s="15"/>
      <c r="N7" s="66" t="s">
        <v>28</v>
      </c>
      <c r="O7" s="66"/>
      <c r="P7" s="66"/>
      <c r="R7" s="15"/>
      <c r="S7" s="15"/>
      <c r="T7" s="15"/>
      <c r="U7" s="15"/>
      <c r="V7" s="15"/>
      <c r="W7" s="15"/>
      <c r="X7" s="15"/>
      <c r="Y7" s="15"/>
      <c r="Z7" s="15"/>
    </row>
    <row r="8" spans="1:26" s="14" customFormat="1" ht="26.25" customHeight="1" x14ac:dyDescent="0.2">
      <c r="A8" s="62" t="s">
        <v>29</v>
      </c>
      <c r="B8" s="62"/>
      <c r="D8" s="5" t="s">
        <v>30</v>
      </c>
      <c r="F8" s="5" t="s">
        <v>14</v>
      </c>
      <c r="H8" s="5" t="s">
        <v>15</v>
      </c>
      <c r="J8" s="6" t="s">
        <v>13</v>
      </c>
      <c r="K8" s="15"/>
      <c r="L8" s="6" t="s">
        <v>14</v>
      </c>
      <c r="N8" s="6" t="s">
        <v>13</v>
      </c>
      <c r="O8" s="15"/>
      <c r="P8" s="6" t="s">
        <v>16</v>
      </c>
      <c r="R8" s="5" t="s">
        <v>13</v>
      </c>
      <c r="T8" s="5" t="s">
        <v>31</v>
      </c>
      <c r="V8" s="5" t="s">
        <v>14</v>
      </c>
      <c r="X8" s="5" t="s">
        <v>15</v>
      </c>
      <c r="Z8" s="5" t="s">
        <v>18</v>
      </c>
    </row>
    <row r="9" spans="1:26" s="14" customFormat="1" ht="26.25" customHeight="1" x14ac:dyDescent="0.2">
      <c r="A9" s="63" t="s">
        <v>32</v>
      </c>
      <c r="B9" s="63"/>
      <c r="D9" s="25">
        <v>124253052</v>
      </c>
      <c r="E9" s="26"/>
      <c r="F9" s="25">
        <v>2229230396909</v>
      </c>
      <c r="G9" s="26"/>
      <c r="H9" s="25">
        <v>2360434268989.1699</v>
      </c>
      <c r="I9" s="26"/>
      <c r="J9" s="25">
        <v>129661645</v>
      </c>
      <c r="K9" s="26"/>
      <c r="L9" s="25">
        <v>2507865146963</v>
      </c>
      <c r="M9" s="26"/>
      <c r="N9" s="25">
        <v>-75203495</v>
      </c>
      <c r="O9" s="26"/>
      <c r="P9" s="25">
        <v>1454847949651</v>
      </c>
      <c r="Q9" s="26"/>
      <c r="R9" s="25">
        <v>178711202</v>
      </c>
      <c r="S9" s="26"/>
      <c r="T9" s="25">
        <v>19515</v>
      </c>
      <c r="U9" s="26"/>
      <c r="V9" s="25">
        <v>3406727137575</v>
      </c>
      <c r="W9" s="26"/>
      <c r="X9" s="25">
        <v>3486263073296.7798</v>
      </c>
      <c r="Z9" s="17">
        <v>10.02</v>
      </c>
    </row>
    <row r="10" spans="1:26" s="14" customFormat="1" ht="26.25" customHeight="1" x14ac:dyDescent="0.2">
      <c r="A10" s="64" t="s">
        <v>33</v>
      </c>
      <c r="B10" s="64"/>
      <c r="D10" s="27">
        <v>0</v>
      </c>
      <c r="E10" s="26"/>
      <c r="F10" s="27">
        <v>0</v>
      </c>
      <c r="G10" s="26"/>
      <c r="H10" s="27">
        <v>0</v>
      </c>
      <c r="I10" s="26"/>
      <c r="J10" s="27">
        <v>13720000</v>
      </c>
      <c r="K10" s="26"/>
      <c r="L10" s="27">
        <v>500038119167</v>
      </c>
      <c r="M10" s="26"/>
      <c r="N10" s="27">
        <v>0</v>
      </c>
      <c r="O10" s="26"/>
      <c r="P10" s="27">
        <v>0</v>
      </c>
      <c r="Q10" s="26"/>
      <c r="R10" s="27">
        <v>13720000</v>
      </c>
      <c r="S10" s="26"/>
      <c r="T10" s="27">
        <v>36744</v>
      </c>
      <c r="U10" s="26"/>
      <c r="V10" s="27">
        <v>500038119167</v>
      </c>
      <c r="W10" s="26"/>
      <c r="X10" s="27">
        <v>503941782918</v>
      </c>
      <c r="Z10" s="19">
        <v>1.45</v>
      </c>
    </row>
    <row r="11" spans="1:26" s="14" customFormat="1" ht="26.25" customHeight="1" x14ac:dyDescent="0.2">
      <c r="A11" s="61" t="s">
        <v>34</v>
      </c>
      <c r="B11" s="61"/>
      <c r="D11" s="28">
        <v>0</v>
      </c>
      <c r="E11" s="26"/>
      <c r="F11" s="28">
        <v>0</v>
      </c>
      <c r="G11" s="26"/>
      <c r="H11" s="28">
        <v>0</v>
      </c>
      <c r="I11" s="26"/>
      <c r="J11" s="28">
        <v>25000000</v>
      </c>
      <c r="K11" s="26"/>
      <c r="L11" s="28">
        <v>718358467655</v>
      </c>
      <c r="M11" s="26"/>
      <c r="N11" s="28">
        <v>-25000000</v>
      </c>
      <c r="O11" s="26"/>
      <c r="P11" s="28">
        <v>718884813489</v>
      </c>
      <c r="Q11" s="26"/>
      <c r="R11" s="28">
        <v>0</v>
      </c>
      <c r="S11" s="26"/>
      <c r="T11" s="28">
        <v>0</v>
      </c>
      <c r="U11" s="26"/>
      <c r="V11" s="28">
        <v>0</v>
      </c>
      <c r="W11" s="26"/>
      <c r="X11" s="28">
        <v>0</v>
      </c>
      <c r="Z11" s="21">
        <v>0</v>
      </c>
    </row>
    <row r="12" spans="1:26" s="14" customFormat="1" ht="26.25" customHeight="1" thickBot="1" x14ac:dyDescent="0.25">
      <c r="A12" s="65" t="s">
        <v>22</v>
      </c>
      <c r="B12" s="65"/>
      <c r="D12" s="29">
        <f>SUM(D9:D11)</f>
        <v>124253052</v>
      </c>
      <c r="E12" s="26"/>
      <c r="F12" s="29">
        <f>SUM(F9:F11)</f>
        <v>2229230396909</v>
      </c>
      <c r="G12" s="26"/>
      <c r="H12" s="29">
        <f>SUM(H9:H11)</f>
        <v>2360434268989.1699</v>
      </c>
      <c r="I12" s="26"/>
      <c r="J12" s="29">
        <f>SUM(J9:J11)</f>
        <v>168381645</v>
      </c>
      <c r="K12" s="26"/>
      <c r="L12" s="29">
        <f>SUM(L9:L11)</f>
        <v>3726261733785</v>
      </c>
      <c r="M12" s="26"/>
      <c r="N12" s="29">
        <f>SUM(N9:N11)</f>
        <v>-100203495</v>
      </c>
      <c r="O12" s="26"/>
      <c r="P12" s="29">
        <f>SUM(P9:P11)</f>
        <v>2173732763140</v>
      </c>
      <c r="Q12" s="26"/>
      <c r="R12" s="29">
        <f>SUM(R9:R11)</f>
        <v>192431202</v>
      </c>
      <c r="S12" s="26"/>
      <c r="T12" s="29"/>
      <c r="U12" s="26"/>
      <c r="V12" s="29">
        <f>SUM(V9:V11)</f>
        <v>3906765256742</v>
      </c>
      <c r="W12" s="26"/>
      <c r="X12" s="29">
        <f>SUM(X9:X11)</f>
        <v>3990204856214.7798</v>
      </c>
      <c r="Z12" s="23">
        <f>SUM(Z9:Z11)</f>
        <v>11.469999999999999</v>
      </c>
    </row>
  </sheetData>
  <mergeCells count="14">
    <mergeCell ref="A1:Z1"/>
    <mergeCell ref="A2:Z2"/>
    <mergeCell ref="A3:Z3"/>
    <mergeCell ref="B5:Z5"/>
    <mergeCell ref="D6:H6"/>
    <mergeCell ref="J6:P6"/>
    <mergeCell ref="R6:Z6"/>
    <mergeCell ref="A11:B11"/>
    <mergeCell ref="A12:B12"/>
    <mergeCell ref="J7:L7"/>
    <mergeCell ref="N7:P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topLeftCell="C1" workbookViewId="0">
      <selection activeCell="D29" sqref="D29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6" bestFit="1" customWidth="1"/>
    <col min="17" max="17" width="1.28515625" customWidth="1"/>
    <col min="18" max="18" width="13.71093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6" bestFit="1" customWidth="1"/>
    <col min="31" max="31" width="1.28515625" customWidth="1"/>
    <col min="32" max="32" width="16.140625" bestFit="1" customWidth="1"/>
    <col min="33" max="33" width="1.28515625" customWidth="1"/>
    <col min="34" max="34" width="13.71093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</row>
    <row r="2" spans="1:38" ht="21.7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</row>
    <row r="3" spans="1:38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</row>
    <row r="4" spans="1:38" ht="14.45" customHeight="1" x14ac:dyDescent="0.2"/>
    <row r="5" spans="1:38" s="14" customFormat="1" ht="25.5" customHeight="1" x14ac:dyDescent="0.2">
      <c r="A5" s="13" t="s">
        <v>35</v>
      </c>
      <c r="B5" s="68" t="s">
        <v>36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</row>
    <row r="6" spans="1:38" s="14" customFormat="1" ht="25.5" customHeight="1" x14ac:dyDescent="0.2">
      <c r="A6" s="62" t="s">
        <v>37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 t="s">
        <v>7</v>
      </c>
      <c r="Q6" s="62"/>
      <c r="R6" s="62"/>
      <c r="S6" s="62"/>
      <c r="T6" s="62"/>
      <c r="V6" s="62" t="s">
        <v>8</v>
      </c>
      <c r="W6" s="62"/>
      <c r="X6" s="62"/>
      <c r="Y6" s="62"/>
      <c r="Z6" s="62"/>
      <c r="AA6" s="62"/>
      <c r="AB6" s="62"/>
      <c r="AD6" s="62" t="s">
        <v>9</v>
      </c>
      <c r="AE6" s="62"/>
      <c r="AF6" s="62"/>
      <c r="AG6" s="62"/>
      <c r="AH6" s="62"/>
      <c r="AI6" s="62"/>
      <c r="AJ6" s="62"/>
      <c r="AK6" s="62"/>
      <c r="AL6" s="62"/>
    </row>
    <row r="7" spans="1:38" s="14" customFormat="1" ht="25.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V7" s="66" t="s">
        <v>10</v>
      </c>
      <c r="W7" s="66"/>
      <c r="X7" s="66"/>
      <c r="Y7" s="15"/>
      <c r="Z7" s="66" t="s">
        <v>11</v>
      </c>
      <c r="AA7" s="66"/>
      <c r="AB7" s="66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4" customFormat="1" ht="25.5" customHeight="1" x14ac:dyDescent="0.2">
      <c r="A8" s="62" t="s">
        <v>38</v>
      </c>
      <c r="B8" s="62"/>
      <c r="D8" s="5" t="s">
        <v>39</v>
      </c>
      <c r="F8" s="5" t="s">
        <v>40</v>
      </c>
      <c r="H8" s="5" t="s">
        <v>41</v>
      </c>
      <c r="J8" s="5" t="s">
        <v>42</v>
      </c>
      <c r="L8" s="5" t="s">
        <v>43</v>
      </c>
      <c r="N8" s="5" t="s">
        <v>24</v>
      </c>
      <c r="P8" s="5" t="s">
        <v>13</v>
      </c>
      <c r="R8" s="5" t="s">
        <v>14</v>
      </c>
      <c r="T8" s="5" t="s">
        <v>15</v>
      </c>
      <c r="V8" s="6" t="s">
        <v>13</v>
      </c>
      <c r="W8" s="15"/>
      <c r="X8" s="6" t="s">
        <v>14</v>
      </c>
      <c r="Z8" s="6" t="s">
        <v>13</v>
      </c>
      <c r="AA8" s="15"/>
      <c r="AB8" s="6" t="s">
        <v>16</v>
      </c>
      <c r="AD8" s="5" t="s">
        <v>13</v>
      </c>
      <c r="AF8" s="5" t="s">
        <v>17</v>
      </c>
      <c r="AH8" s="5" t="s">
        <v>14</v>
      </c>
      <c r="AJ8" s="5" t="s">
        <v>15</v>
      </c>
      <c r="AL8" s="5" t="s">
        <v>18</v>
      </c>
    </row>
    <row r="9" spans="1:38" s="14" customFormat="1" ht="25.5" customHeight="1" x14ac:dyDescent="0.2">
      <c r="A9" s="69" t="s">
        <v>44</v>
      </c>
      <c r="B9" s="69"/>
      <c r="D9" s="30" t="s">
        <v>45</v>
      </c>
      <c r="F9" s="30" t="s">
        <v>45</v>
      </c>
      <c r="H9" s="30" t="s">
        <v>46</v>
      </c>
      <c r="J9" s="30" t="s">
        <v>47</v>
      </c>
      <c r="L9" s="31">
        <v>23</v>
      </c>
      <c r="N9" s="31">
        <v>23</v>
      </c>
      <c r="P9" s="32">
        <v>5000</v>
      </c>
      <c r="R9" s="32">
        <v>5100695325</v>
      </c>
      <c r="T9" s="32">
        <v>4994853473</v>
      </c>
      <c r="V9" s="32">
        <v>0</v>
      </c>
      <c r="X9" s="32">
        <v>0</v>
      </c>
      <c r="Z9" s="32">
        <v>0</v>
      </c>
      <c r="AB9" s="32">
        <v>0</v>
      </c>
      <c r="AD9" s="32">
        <v>5000</v>
      </c>
      <c r="AF9" s="32">
        <v>951360</v>
      </c>
      <c r="AH9" s="32">
        <v>5100695325</v>
      </c>
      <c r="AJ9" s="32">
        <v>5070738749</v>
      </c>
      <c r="AL9" s="31">
        <v>0.01</v>
      </c>
    </row>
    <row r="10" spans="1:38" s="14" customFormat="1" ht="25.5" customHeight="1" thickBot="1" x14ac:dyDescent="0.25">
      <c r="A10" s="65" t="s">
        <v>22</v>
      </c>
      <c r="B10" s="65"/>
      <c r="D10" s="22"/>
      <c r="F10" s="22"/>
      <c r="H10" s="22"/>
      <c r="J10" s="22"/>
      <c r="L10" s="22"/>
      <c r="N10" s="22"/>
      <c r="P10" s="22">
        <v>5000</v>
      </c>
      <c r="R10" s="22">
        <v>5100695325</v>
      </c>
      <c r="T10" s="22">
        <v>4994853473</v>
      </c>
      <c r="V10" s="22">
        <v>0</v>
      </c>
      <c r="X10" s="22">
        <v>0</v>
      </c>
      <c r="Z10" s="22">
        <v>0</v>
      </c>
      <c r="AB10" s="22">
        <v>0</v>
      </c>
      <c r="AD10" s="22">
        <v>5000</v>
      </c>
      <c r="AF10" s="22"/>
      <c r="AH10" s="22">
        <v>5100695325</v>
      </c>
      <c r="AJ10" s="22">
        <v>5070738749</v>
      </c>
      <c r="AL10" s="23">
        <v>0.01</v>
      </c>
    </row>
    <row r="11" spans="1:38" ht="13.5" thickTop="1" x14ac:dyDescent="0.2"/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D29" sqref="D29"/>
    </sheetView>
  </sheetViews>
  <sheetFormatPr defaultRowHeight="12.75" x14ac:dyDescent="0.2"/>
  <cols>
    <col min="1" max="1" width="6.28515625" bestFit="1" customWidth="1"/>
    <col min="2" max="2" width="22.85546875" customWidth="1"/>
    <col min="3" max="3" width="1.28515625" customWidth="1"/>
    <col min="4" max="4" width="15.140625" customWidth="1"/>
    <col min="5" max="5" width="1.28515625" customWidth="1"/>
    <col min="6" max="6" width="18.28515625" customWidth="1"/>
    <col min="7" max="7" width="1.28515625" customWidth="1"/>
    <col min="8" max="8" width="18.5703125" customWidth="1"/>
    <col min="9" max="9" width="1.28515625" customWidth="1"/>
    <col min="10" max="10" width="17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1.7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14.45" customHeight="1" x14ac:dyDescent="0.2"/>
    <row r="5" spans="1:12" ht="24.75" customHeight="1" x14ac:dyDescent="0.2">
      <c r="A5" s="1" t="s">
        <v>48</v>
      </c>
      <c r="B5" s="68" t="s">
        <v>49</v>
      </c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2" s="14" customFormat="1" ht="24.75" customHeight="1" x14ac:dyDescent="0.2">
      <c r="D6" s="5" t="s">
        <v>7</v>
      </c>
      <c r="F6" s="62" t="s">
        <v>8</v>
      </c>
      <c r="G6" s="62"/>
      <c r="H6" s="62"/>
      <c r="J6" s="71" t="s">
        <v>9</v>
      </c>
      <c r="K6" s="71"/>
      <c r="L6" s="71"/>
    </row>
    <row r="7" spans="1:12" s="14" customFormat="1" ht="24.75" customHeight="1" x14ac:dyDescent="0.2">
      <c r="D7" s="15"/>
      <c r="F7" s="15"/>
      <c r="G7" s="15"/>
      <c r="H7" s="15"/>
      <c r="J7" s="36"/>
    </row>
    <row r="8" spans="1:12" s="14" customFormat="1" ht="24.75" customHeight="1" x14ac:dyDescent="0.2">
      <c r="A8" s="62" t="s">
        <v>50</v>
      </c>
      <c r="B8" s="62"/>
      <c r="D8" s="5" t="s">
        <v>51</v>
      </c>
      <c r="F8" s="5" t="s">
        <v>52</v>
      </c>
      <c r="H8" s="5" t="s">
        <v>53</v>
      </c>
      <c r="J8" s="5" t="s">
        <v>51</v>
      </c>
      <c r="L8" s="5" t="s">
        <v>18</v>
      </c>
    </row>
    <row r="9" spans="1:12" s="14" customFormat="1" ht="24.75" customHeight="1" x14ac:dyDescent="0.2">
      <c r="A9" s="63" t="s">
        <v>115</v>
      </c>
      <c r="B9" s="63"/>
      <c r="D9" s="25">
        <v>8344158</v>
      </c>
      <c r="E9" s="26"/>
      <c r="F9" s="25">
        <v>50014003174</v>
      </c>
      <c r="G9" s="26"/>
      <c r="H9" s="25">
        <v>49774679562</v>
      </c>
      <c r="I9" s="26"/>
      <c r="J9" s="25">
        <v>247667770</v>
      </c>
      <c r="L9" s="33">
        <v>0</v>
      </c>
    </row>
    <row r="10" spans="1:12" s="14" customFormat="1" ht="24.75" customHeight="1" x14ac:dyDescent="0.2">
      <c r="A10" s="70" t="s">
        <v>115</v>
      </c>
      <c r="B10" s="70"/>
      <c r="D10" s="27">
        <v>100000</v>
      </c>
      <c r="E10" s="26"/>
      <c r="F10" s="27">
        <v>0</v>
      </c>
      <c r="G10" s="26"/>
      <c r="H10" s="27">
        <v>0</v>
      </c>
      <c r="I10" s="26"/>
      <c r="J10" s="27">
        <v>100000</v>
      </c>
      <c r="L10" s="34">
        <v>0</v>
      </c>
    </row>
    <row r="11" spans="1:12" s="14" customFormat="1" ht="24.75" customHeight="1" x14ac:dyDescent="0.2">
      <c r="A11" s="70" t="s">
        <v>115</v>
      </c>
      <c r="B11" s="70"/>
      <c r="D11" s="27">
        <v>76164611</v>
      </c>
      <c r="E11" s="26"/>
      <c r="F11" s="27">
        <v>312697</v>
      </c>
      <c r="G11" s="26"/>
      <c r="H11" s="27">
        <v>75000</v>
      </c>
      <c r="I11" s="26"/>
      <c r="J11" s="27">
        <v>76402308</v>
      </c>
      <c r="L11" s="34">
        <v>0</v>
      </c>
    </row>
    <row r="12" spans="1:12" s="14" customFormat="1" ht="24.75" customHeight="1" x14ac:dyDescent="0.2">
      <c r="A12" s="70" t="s">
        <v>115</v>
      </c>
      <c r="B12" s="70"/>
      <c r="D12" s="27">
        <v>131951224</v>
      </c>
      <c r="E12" s="26"/>
      <c r="F12" s="27">
        <v>73745</v>
      </c>
      <c r="G12" s="26"/>
      <c r="H12" s="27">
        <v>114006541</v>
      </c>
      <c r="I12" s="26"/>
      <c r="J12" s="27">
        <v>18018428</v>
      </c>
      <c r="L12" s="34">
        <v>0</v>
      </c>
    </row>
    <row r="13" spans="1:12" s="14" customFormat="1" ht="24.75" customHeight="1" x14ac:dyDescent="0.2">
      <c r="A13" s="70" t="s">
        <v>115</v>
      </c>
      <c r="B13" s="70"/>
      <c r="D13" s="28">
        <v>0</v>
      </c>
      <c r="E13" s="26"/>
      <c r="F13" s="28">
        <v>50005500000</v>
      </c>
      <c r="G13" s="26"/>
      <c r="H13" s="28">
        <v>50000172500</v>
      </c>
      <c r="I13" s="26"/>
      <c r="J13" s="28">
        <v>5327500</v>
      </c>
      <c r="L13" s="35">
        <v>0</v>
      </c>
    </row>
    <row r="14" spans="1:12" s="14" customFormat="1" ht="24.75" customHeight="1" x14ac:dyDescent="0.2">
      <c r="A14" s="65" t="s">
        <v>22</v>
      </c>
      <c r="B14" s="65"/>
      <c r="D14" s="29">
        <f>SUM(D9:D13)</f>
        <v>216559993</v>
      </c>
      <c r="E14" s="26"/>
      <c r="F14" s="29">
        <f>SUM(F9:F13)</f>
        <v>100019889616</v>
      </c>
      <c r="G14" s="26"/>
      <c r="H14" s="29">
        <f>SUM(H9:H13)</f>
        <v>99888933603</v>
      </c>
      <c r="I14" s="26"/>
      <c r="J14" s="29">
        <f>SUM(J9:J13)</f>
        <v>347516006</v>
      </c>
      <c r="L14" s="23">
        <f>SUM(L9:L13)</f>
        <v>0</v>
      </c>
    </row>
  </sheetData>
  <mergeCells count="13">
    <mergeCell ref="A1:L1"/>
    <mergeCell ref="A2:L2"/>
    <mergeCell ref="A3:L3"/>
    <mergeCell ref="B5:L5"/>
    <mergeCell ref="F6:H6"/>
    <mergeCell ref="J6:L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7"/>
  <sheetViews>
    <sheetView rightToLeft="1" workbookViewId="0">
      <selection activeCell="F11" sqref="F11"/>
    </sheetView>
  </sheetViews>
  <sheetFormatPr defaultRowHeight="12.75" x14ac:dyDescent="0.2"/>
  <cols>
    <col min="1" max="1" width="2.5703125" customWidth="1"/>
    <col min="2" max="2" width="50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21.75" customHeight="1" x14ac:dyDescent="0.2">
      <c r="A2" s="67" t="s">
        <v>54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14.45" customHeight="1" x14ac:dyDescent="0.2"/>
    <row r="5" spans="1:10" ht="25.5" customHeight="1" x14ac:dyDescent="0.2">
      <c r="A5" s="1" t="s">
        <v>55</v>
      </c>
      <c r="B5" s="68" t="s">
        <v>56</v>
      </c>
      <c r="C5" s="68"/>
      <c r="D5" s="68"/>
      <c r="E5" s="68"/>
      <c r="F5" s="68"/>
      <c r="G5" s="68"/>
      <c r="H5" s="68"/>
      <c r="I5" s="68"/>
      <c r="J5" s="68"/>
    </row>
    <row r="6" spans="1:10" ht="25.5" customHeight="1" x14ac:dyDescent="0.2"/>
    <row r="7" spans="1:10" ht="25.5" customHeight="1" x14ac:dyDescent="0.2">
      <c r="A7" s="62" t="s">
        <v>57</v>
      </c>
      <c r="B7" s="62"/>
      <c r="D7" s="5" t="s">
        <v>58</v>
      </c>
      <c r="E7" s="14"/>
      <c r="F7" s="5" t="s">
        <v>51</v>
      </c>
      <c r="G7" s="14"/>
      <c r="H7" s="5" t="s">
        <v>59</v>
      </c>
      <c r="I7" s="14"/>
      <c r="J7" s="5" t="s">
        <v>60</v>
      </c>
    </row>
    <row r="8" spans="1:10" ht="25.5" customHeight="1" x14ac:dyDescent="0.2">
      <c r="A8" s="63" t="s">
        <v>61</v>
      </c>
      <c r="B8" s="63"/>
      <c r="D8" s="41" t="s">
        <v>62</v>
      </c>
      <c r="E8" s="14"/>
      <c r="F8" s="25">
        <f>'درآمد سرمایه گذاری در سهام'!J12</f>
        <v>7773972761026</v>
      </c>
      <c r="G8" s="14"/>
      <c r="H8" s="17">
        <v>98.99</v>
      </c>
      <c r="I8" s="14"/>
      <c r="J8" s="17">
        <v>22.34</v>
      </c>
    </row>
    <row r="9" spans="1:10" ht="25.5" customHeight="1" x14ac:dyDescent="0.2">
      <c r="A9" s="64" t="s">
        <v>63</v>
      </c>
      <c r="B9" s="64"/>
      <c r="D9" s="37" t="s">
        <v>64</v>
      </c>
      <c r="E9" s="14"/>
      <c r="F9" s="27">
        <f>'درآمد سرمایه گذاری در صندوق'!J12</f>
        <v>78043475864</v>
      </c>
      <c r="G9" s="14"/>
      <c r="H9" s="19">
        <v>0.98</v>
      </c>
      <c r="I9" s="14"/>
      <c r="J9" s="19">
        <v>0.22</v>
      </c>
    </row>
    <row r="10" spans="1:10" ht="25.5" customHeight="1" x14ac:dyDescent="0.2">
      <c r="A10" s="64" t="s">
        <v>65</v>
      </c>
      <c r="B10" s="64"/>
      <c r="D10" s="37" t="s">
        <v>66</v>
      </c>
      <c r="E10" s="14"/>
      <c r="F10" s="27">
        <f>'درآمد سرمایه گذاری در اوراق به'!J10</f>
        <v>75885276</v>
      </c>
      <c r="G10" s="14"/>
      <c r="H10" s="19">
        <v>0</v>
      </c>
      <c r="I10" s="14"/>
      <c r="J10" s="19">
        <v>0</v>
      </c>
    </row>
    <row r="11" spans="1:10" ht="25.5" customHeight="1" x14ac:dyDescent="0.2">
      <c r="A11" s="64" t="s">
        <v>67</v>
      </c>
      <c r="B11" s="64"/>
      <c r="D11" s="37" t="s">
        <v>68</v>
      </c>
      <c r="E11" s="14"/>
      <c r="F11" s="27">
        <f>'درآمد سپرده بانکی'!D11</f>
        <v>420734</v>
      </c>
      <c r="G11" s="14"/>
      <c r="H11" s="19">
        <v>0</v>
      </c>
      <c r="I11" s="14"/>
      <c r="J11" s="19">
        <v>0</v>
      </c>
    </row>
    <row r="12" spans="1:10" ht="25.5" customHeight="1" x14ac:dyDescent="0.2">
      <c r="A12" s="61" t="s">
        <v>69</v>
      </c>
      <c r="B12" s="61"/>
      <c r="D12" s="38" t="s">
        <v>70</v>
      </c>
      <c r="E12" s="14"/>
      <c r="F12" s="28">
        <f>'سایر درآمدها'!D9</f>
        <v>2610559</v>
      </c>
      <c r="G12" s="14"/>
      <c r="H12" s="21">
        <v>0</v>
      </c>
      <c r="I12" s="14"/>
      <c r="J12" s="21">
        <v>0</v>
      </c>
    </row>
    <row r="13" spans="1:10" ht="25.5" customHeight="1" x14ac:dyDescent="0.2">
      <c r="A13" s="65" t="s">
        <v>22</v>
      </c>
      <c r="B13" s="65"/>
      <c r="D13" s="22"/>
      <c r="E13" s="14"/>
      <c r="F13" s="29">
        <f>SUM(F8:F12)</f>
        <v>7852095153459</v>
      </c>
      <c r="G13" s="14"/>
      <c r="H13" s="23">
        <f>SUM(H8:H12)</f>
        <v>99.97</v>
      </c>
      <c r="I13" s="14"/>
      <c r="J13" s="23">
        <f>SUM(J8:J12)</f>
        <v>22.56</v>
      </c>
    </row>
    <row r="14" spans="1:10" x14ac:dyDescent="0.2">
      <c r="F14" s="42"/>
    </row>
    <row r="16" spans="1:10" x14ac:dyDescent="0.2">
      <c r="F16" s="43"/>
    </row>
    <row r="17" spans="6:6" x14ac:dyDescent="0.2">
      <c r="F17" s="44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"/>
  <sheetViews>
    <sheetView rightToLeft="1" workbookViewId="0">
      <selection activeCell="D27" sqref="D27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8.5703125" bestFit="1" customWidth="1"/>
    <col min="7" max="7" width="1.28515625" customWidth="1"/>
    <col min="8" max="8" width="16.7109375" bestFit="1" customWidth="1"/>
    <col min="9" max="9" width="1.28515625" customWidth="1"/>
    <col min="10" max="10" width="18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8.5703125" bestFit="1" customWidth="1"/>
    <col min="15" max="16" width="1.28515625" customWidth="1"/>
    <col min="17" max="17" width="21.140625" customWidth="1"/>
    <col min="18" max="18" width="1.28515625" customWidth="1"/>
    <col min="19" max="19" width="16.7109375" bestFit="1" customWidth="1"/>
    <col min="20" max="20" width="1.28515625" customWidth="1"/>
    <col min="21" max="21" width="21.42578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21.75" customHeight="1" x14ac:dyDescent="0.2">
      <c r="A2" s="67" t="s">
        <v>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3" spans="1:23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</row>
    <row r="4" spans="1:23" ht="14.45" customHeight="1" x14ac:dyDescent="0.2"/>
    <row r="5" spans="1:23" ht="24" customHeight="1" x14ac:dyDescent="0.2">
      <c r="A5" s="1" t="s">
        <v>71</v>
      </c>
      <c r="B5" s="68" t="s">
        <v>72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3" ht="24" customHeight="1" x14ac:dyDescent="0.2">
      <c r="A6" s="14"/>
      <c r="B6" s="14"/>
      <c r="C6" s="14"/>
      <c r="D6" s="62" t="s">
        <v>73</v>
      </c>
      <c r="E6" s="62"/>
      <c r="F6" s="62"/>
      <c r="G6" s="62"/>
      <c r="H6" s="62"/>
      <c r="I6" s="62"/>
      <c r="J6" s="62"/>
      <c r="K6" s="62"/>
      <c r="L6" s="62"/>
      <c r="M6" s="14"/>
      <c r="N6" s="62" t="s">
        <v>74</v>
      </c>
      <c r="O6" s="62"/>
      <c r="P6" s="62"/>
      <c r="Q6" s="62"/>
      <c r="R6" s="62"/>
      <c r="S6" s="62"/>
      <c r="T6" s="62"/>
      <c r="U6" s="62"/>
      <c r="V6" s="62"/>
      <c r="W6" s="62"/>
    </row>
    <row r="7" spans="1:23" ht="24" customHeight="1" x14ac:dyDescent="0.2">
      <c r="A7" s="14"/>
      <c r="B7" s="14"/>
      <c r="C7" s="14"/>
      <c r="D7" s="15"/>
      <c r="E7" s="15"/>
      <c r="F7" s="15"/>
      <c r="G7" s="15"/>
      <c r="H7" s="15"/>
      <c r="I7" s="15"/>
      <c r="J7" s="66" t="s">
        <v>22</v>
      </c>
      <c r="K7" s="66"/>
      <c r="L7" s="66"/>
      <c r="M7" s="14"/>
      <c r="N7" s="15"/>
      <c r="O7" s="15"/>
      <c r="P7" s="15"/>
      <c r="Q7" s="15"/>
      <c r="R7" s="15"/>
      <c r="S7" s="15"/>
      <c r="T7" s="15"/>
      <c r="U7" s="66" t="s">
        <v>22</v>
      </c>
      <c r="V7" s="66"/>
      <c r="W7" s="66"/>
    </row>
    <row r="8" spans="1:23" ht="24" customHeight="1" x14ac:dyDescent="0.2">
      <c r="A8" s="62" t="s">
        <v>75</v>
      </c>
      <c r="B8" s="62"/>
      <c r="C8" s="14"/>
      <c r="D8" s="5" t="s">
        <v>76</v>
      </c>
      <c r="E8" s="14"/>
      <c r="F8" s="5" t="s">
        <v>77</v>
      </c>
      <c r="G8" s="14"/>
      <c r="H8" s="5" t="s">
        <v>78</v>
      </c>
      <c r="I8" s="14"/>
      <c r="J8" s="6" t="s">
        <v>51</v>
      </c>
      <c r="K8" s="15"/>
      <c r="L8" s="6" t="s">
        <v>59</v>
      </c>
      <c r="M8" s="14"/>
      <c r="N8" s="5" t="s">
        <v>76</v>
      </c>
      <c r="O8" s="14"/>
      <c r="P8" s="62" t="s">
        <v>77</v>
      </c>
      <c r="Q8" s="62"/>
      <c r="R8" s="14"/>
      <c r="S8" s="5" t="s">
        <v>78</v>
      </c>
      <c r="T8" s="14"/>
      <c r="U8" s="6" t="s">
        <v>51</v>
      </c>
      <c r="V8" s="15"/>
      <c r="W8" s="6" t="s">
        <v>59</v>
      </c>
    </row>
    <row r="9" spans="1:23" ht="24" customHeight="1" x14ac:dyDescent="0.2">
      <c r="A9" s="63" t="s">
        <v>19</v>
      </c>
      <c r="B9" s="63"/>
      <c r="C9" s="14"/>
      <c r="D9" s="25">
        <v>0</v>
      </c>
      <c r="E9" s="26"/>
      <c r="F9" s="25">
        <v>5754214389437</v>
      </c>
      <c r="G9" s="46"/>
      <c r="H9" s="25">
        <v>542946172897</v>
      </c>
      <c r="I9" s="46"/>
      <c r="J9" s="25">
        <f>SUM(D9:H9)</f>
        <v>6297160562334</v>
      </c>
      <c r="K9" s="47"/>
      <c r="L9" s="17">
        <v>80.16</v>
      </c>
      <c r="M9" s="47"/>
      <c r="N9" s="25">
        <v>822172229960</v>
      </c>
      <c r="O9" s="46"/>
      <c r="P9" s="74">
        <v>10109644367434</v>
      </c>
      <c r="Q9" s="74"/>
      <c r="R9" s="46"/>
      <c r="S9" s="25">
        <v>729796989665</v>
      </c>
      <c r="T9" s="46"/>
      <c r="U9" s="25">
        <f>SUM(N9:S9)</f>
        <v>11661613587059</v>
      </c>
      <c r="V9" s="47"/>
      <c r="W9" s="17">
        <v>95.83</v>
      </c>
    </row>
    <row r="10" spans="1:23" ht="24" customHeight="1" x14ac:dyDescent="0.2">
      <c r="A10" s="64" t="s">
        <v>20</v>
      </c>
      <c r="B10" s="64"/>
      <c r="C10" s="14"/>
      <c r="D10" s="27">
        <v>0</v>
      </c>
      <c r="E10" s="26"/>
      <c r="F10" s="27">
        <v>1485367930269</v>
      </c>
      <c r="G10" s="46"/>
      <c r="H10" s="27">
        <v>-12133940052</v>
      </c>
      <c r="I10" s="46"/>
      <c r="J10" s="27">
        <f>SUM(D10:H10)</f>
        <v>1473233990217</v>
      </c>
      <c r="K10" s="47"/>
      <c r="L10" s="19">
        <v>18.78</v>
      </c>
      <c r="M10" s="47"/>
      <c r="N10" s="27">
        <v>1173639547520</v>
      </c>
      <c r="O10" s="46"/>
      <c r="P10" s="72">
        <v>-764237817315</v>
      </c>
      <c r="Q10" s="72"/>
      <c r="R10" s="46"/>
      <c r="S10" s="27">
        <v>-24430795651</v>
      </c>
      <c r="T10" s="46"/>
      <c r="U10" s="27">
        <f>SUM(N10:S10)</f>
        <v>384970934554</v>
      </c>
      <c r="V10" s="47"/>
      <c r="W10" s="19">
        <v>3.16</v>
      </c>
    </row>
    <row r="11" spans="1:23" ht="24" customHeight="1" x14ac:dyDescent="0.2">
      <c r="A11" s="61" t="s">
        <v>21</v>
      </c>
      <c r="B11" s="61"/>
      <c r="C11" s="14"/>
      <c r="D11" s="28">
        <v>0</v>
      </c>
      <c r="E11" s="26"/>
      <c r="F11" s="28">
        <v>1162716387</v>
      </c>
      <c r="G11" s="46"/>
      <c r="H11" s="28">
        <v>2415492088</v>
      </c>
      <c r="I11" s="46"/>
      <c r="J11" s="28">
        <f>SUM(D11:H11)</f>
        <v>3578208475</v>
      </c>
      <c r="K11" s="47"/>
      <c r="L11" s="21">
        <v>0.05</v>
      </c>
      <c r="M11" s="47"/>
      <c r="N11" s="28">
        <v>0</v>
      </c>
      <c r="O11" s="46"/>
      <c r="P11" s="72">
        <v>1162716387</v>
      </c>
      <c r="Q11" s="73"/>
      <c r="R11" s="46"/>
      <c r="S11" s="28">
        <v>2415492088</v>
      </c>
      <c r="T11" s="46"/>
      <c r="U11" s="28">
        <f>SUM(N11:S11)</f>
        <v>3578208475</v>
      </c>
      <c r="V11" s="47"/>
      <c r="W11" s="21">
        <v>0.03</v>
      </c>
    </row>
    <row r="12" spans="1:23" ht="24" customHeight="1" x14ac:dyDescent="0.2">
      <c r="A12" s="65" t="s">
        <v>22</v>
      </c>
      <c r="B12" s="65"/>
      <c r="C12" s="14"/>
      <c r="D12" s="29">
        <f>SUM(D9:D11)</f>
        <v>0</v>
      </c>
      <c r="E12" s="26"/>
      <c r="F12" s="29">
        <f>SUM(F9:F11)</f>
        <v>7240745036093</v>
      </c>
      <c r="G12" s="46"/>
      <c r="H12" s="29">
        <f>SUM(H9:H11)</f>
        <v>533227724933</v>
      </c>
      <c r="I12" s="46"/>
      <c r="J12" s="29">
        <f>SUM(J9:J11)</f>
        <v>7773972761026</v>
      </c>
      <c r="K12" s="47"/>
      <c r="L12" s="23">
        <f>SUM(L9:L11)</f>
        <v>98.99</v>
      </c>
      <c r="M12" s="47"/>
      <c r="N12" s="29">
        <f>SUM(N9:N11)</f>
        <v>1995811777480</v>
      </c>
      <c r="O12" s="46"/>
      <c r="P12" s="46"/>
      <c r="Q12" s="29">
        <f>SUM(P9:Q11)</f>
        <v>9346569266506</v>
      </c>
      <c r="R12" s="46"/>
      <c r="S12" s="29">
        <f>SUM(S9:S11)</f>
        <v>707781686102</v>
      </c>
      <c r="T12" s="46"/>
      <c r="U12" s="29">
        <f>SUM(U9:U11)</f>
        <v>12050162730088</v>
      </c>
      <c r="V12" s="47"/>
      <c r="W12" s="23">
        <f>SUM(W9:W11)</f>
        <v>99.02</v>
      </c>
    </row>
    <row r="14" spans="1:23" x14ac:dyDescent="0.2">
      <c r="U14" s="43"/>
    </row>
    <row r="15" spans="1:23" x14ac:dyDescent="0.2">
      <c r="H15" s="45"/>
      <c r="Q15" s="45"/>
      <c r="S15" s="45"/>
      <c r="U15" s="45"/>
    </row>
    <row r="16" spans="1:23" x14ac:dyDescent="0.2">
      <c r="H16" s="45"/>
      <c r="J16" s="45"/>
      <c r="L16" s="45"/>
      <c r="Q16" s="45"/>
      <c r="S16" s="45"/>
      <c r="U16" s="45"/>
    </row>
    <row r="17" spans="8:21" x14ac:dyDescent="0.2">
      <c r="H17" s="45"/>
      <c r="Q17" s="45"/>
      <c r="U17" s="45"/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9"/>
  <sheetViews>
    <sheetView rightToLeft="1" workbookViewId="0">
      <selection activeCell="D29" sqref="D29"/>
    </sheetView>
  </sheetViews>
  <sheetFormatPr defaultRowHeight="12.75" x14ac:dyDescent="0.2"/>
  <cols>
    <col min="1" max="1" width="6.42578125" bestFit="1" customWidth="1"/>
    <col min="2" max="2" width="27.140625" customWidth="1"/>
    <col min="3" max="3" width="1.28515625" customWidth="1"/>
    <col min="4" max="4" width="16.42578125" bestFit="1" customWidth="1"/>
    <col min="5" max="5" width="1.28515625" customWidth="1"/>
    <col min="6" max="6" width="16.140625" bestFit="1" customWidth="1"/>
    <col min="7" max="7" width="1.28515625" customWidth="1"/>
    <col min="8" max="8" width="16.85546875" bestFit="1" customWidth="1"/>
    <col min="9" max="9" width="1.28515625" customWidth="1"/>
    <col min="10" max="10" width="15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6.42578125" bestFit="1" customWidth="1"/>
    <col min="15" max="16" width="1.28515625" customWidth="1"/>
    <col min="17" max="17" width="15.7109375" bestFit="1" customWidth="1"/>
    <col min="18" max="18" width="1.28515625" customWidth="1"/>
    <col min="19" max="19" width="18.42578125" bestFit="1" customWidth="1"/>
    <col min="20" max="20" width="1.28515625" customWidth="1"/>
    <col min="21" max="21" width="18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21.75" customHeight="1" x14ac:dyDescent="0.2">
      <c r="A2" s="67" t="s">
        <v>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3" spans="1:23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</row>
    <row r="4" spans="1:23" ht="14.45" customHeight="1" x14ac:dyDescent="0.2"/>
    <row r="5" spans="1:23" s="11" customFormat="1" ht="27" customHeight="1" x14ac:dyDescent="0.2">
      <c r="A5" s="4" t="s">
        <v>79</v>
      </c>
      <c r="B5" s="68" t="s">
        <v>80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3" s="11" customFormat="1" ht="27" customHeight="1" x14ac:dyDescent="0.2">
      <c r="A6" s="14"/>
      <c r="B6" s="14"/>
      <c r="C6" s="14"/>
      <c r="D6" s="62" t="s">
        <v>73</v>
      </c>
      <c r="E6" s="62"/>
      <c r="F6" s="62"/>
      <c r="G6" s="62"/>
      <c r="H6" s="62"/>
      <c r="I6" s="62"/>
      <c r="J6" s="62"/>
      <c r="K6" s="62"/>
      <c r="L6" s="62"/>
      <c r="M6" s="14"/>
      <c r="N6" s="62" t="s">
        <v>74</v>
      </c>
      <c r="O6" s="62"/>
      <c r="P6" s="62"/>
      <c r="Q6" s="62"/>
      <c r="R6" s="62"/>
      <c r="S6" s="62"/>
      <c r="T6" s="62"/>
      <c r="U6" s="62"/>
      <c r="V6" s="62"/>
      <c r="W6" s="62"/>
    </row>
    <row r="7" spans="1:23" s="11" customFormat="1" ht="27" customHeight="1" x14ac:dyDescent="0.2">
      <c r="A7" s="14"/>
      <c r="B7" s="14"/>
      <c r="C7" s="14"/>
      <c r="D7" s="15"/>
      <c r="E7" s="15"/>
      <c r="F7" s="15"/>
      <c r="G7" s="15"/>
      <c r="H7" s="15"/>
      <c r="I7" s="15"/>
      <c r="J7" s="66" t="s">
        <v>22</v>
      </c>
      <c r="K7" s="66"/>
      <c r="L7" s="66"/>
      <c r="M7" s="14"/>
      <c r="N7" s="15"/>
      <c r="O7" s="15"/>
      <c r="P7" s="15"/>
      <c r="Q7" s="15"/>
      <c r="R7" s="15"/>
      <c r="S7" s="15"/>
      <c r="T7" s="15"/>
      <c r="U7" s="66" t="s">
        <v>22</v>
      </c>
      <c r="V7" s="66"/>
      <c r="W7" s="66"/>
    </row>
    <row r="8" spans="1:23" s="11" customFormat="1" ht="27" customHeight="1" x14ac:dyDescent="0.2">
      <c r="A8" s="62" t="s">
        <v>29</v>
      </c>
      <c r="B8" s="62"/>
      <c r="C8" s="14"/>
      <c r="D8" s="5" t="s">
        <v>81</v>
      </c>
      <c r="E8" s="14"/>
      <c r="F8" s="5" t="s">
        <v>77</v>
      </c>
      <c r="G8" s="14"/>
      <c r="H8" s="5" t="s">
        <v>78</v>
      </c>
      <c r="I8" s="14"/>
      <c r="J8" s="6" t="s">
        <v>51</v>
      </c>
      <c r="K8" s="15"/>
      <c r="L8" s="6" t="s">
        <v>59</v>
      </c>
      <c r="M8" s="14"/>
      <c r="N8" s="5" t="s">
        <v>81</v>
      </c>
      <c r="O8" s="14"/>
      <c r="P8" s="62" t="s">
        <v>77</v>
      </c>
      <c r="Q8" s="62"/>
      <c r="R8" s="14"/>
      <c r="S8" s="5" t="s">
        <v>78</v>
      </c>
      <c r="T8" s="14"/>
      <c r="U8" s="6" t="s">
        <v>51</v>
      </c>
      <c r="V8" s="15"/>
      <c r="W8" s="6" t="s">
        <v>59</v>
      </c>
    </row>
    <row r="9" spans="1:23" s="11" customFormat="1" ht="27" customHeight="1" x14ac:dyDescent="0.2">
      <c r="A9" s="63" t="s">
        <v>34</v>
      </c>
      <c r="B9" s="63"/>
      <c r="C9" s="14"/>
      <c r="D9" s="25">
        <v>0</v>
      </c>
      <c r="E9" s="26"/>
      <c r="F9" s="25">
        <v>0</v>
      </c>
      <c r="G9" s="26"/>
      <c r="H9" s="25">
        <v>791532345</v>
      </c>
      <c r="I9" s="26"/>
      <c r="J9" s="25">
        <f>SUM(D9:H9)</f>
        <v>791532345</v>
      </c>
      <c r="K9" s="14"/>
      <c r="L9" s="17">
        <v>0.01</v>
      </c>
      <c r="M9" s="14"/>
      <c r="N9" s="25">
        <v>0</v>
      </c>
      <c r="O9" s="26"/>
      <c r="P9" s="74">
        <v>0</v>
      </c>
      <c r="Q9" s="74"/>
      <c r="R9" s="26"/>
      <c r="S9" s="25">
        <v>791532345</v>
      </c>
      <c r="T9" s="26"/>
      <c r="U9" s="25">
        <f>SUM(N9:S9)</f>
        <v>791532345</v>
      </c>
      <c r="V9" s="14"/>
      <c r="W9" s="17">
        <v>0</v>
      </c>
    </row>
    <row r="10" spans="1:23" s="11" customFormat="1" ht="27" customHeight="1" x14ac:dyDescent="0.2">
      <c r="A10" s="64" t="s">
        <v>82</v>
      </c>
      <c r="B10" s="64"/>
      <c r="C10" s="14"/>
      <c r="D10" s="27">
        <v>0</v>
      </c>
      <c r="E10" s="46"/>
      <c r="F10" s="27">
        <v>-51667936357</v>
      </c>
      <c r="G10" s="46"/>
      <c r="H10" s="27">
        <v>125016216126</v>
      </c>
      <c r="I10" s="46"/>
      <c r="J10" s="27">
        <f>SUM(D10:H10)</f>
        <v>73348279769</v>
      </c>
      <c r="K10" s="47"/>
      <c r="L10" s="19">
        <v>0.93</v>
      </c>
      <c r="M10" s="47"/>
      <c r="N10" s="27">
        <v>0</v>
      </c>
      <c r="O10" s="46"/>
      <c r="P10" s="72">
        <v>79535935720</v>
      </c>
      <c r="Q10" s="72"/>
      <c r="R10" s="46"/>
      <c r="S10" s="27">
        <v>148881371122</v>
      </c>
      <c r="T10" s="46"/>
      <c r="U10" s="27">
        <f>SUM(N10:S10)</f>
        <v>228417306842</v>
      </c>
      <c r="V10" s="14"/>
      <c r="W10" s="19">
        <v>7.18</v>
      </c>
    </row>
    <row r="11" spans="1:23" s="11" customFormat="1" ht="27" customHeight="1" x14ac:dyDescent="0.2">
      <c r="A11" s="61" t="s">
        <v>33</v>
      </c>
      <c r="B11" s="61"/>
      <c r="C11" s="14"/>
      <c r="D11" s="28">
        <v>0</v>
      </c>
      <c r="E11" s="46"/>
      <c r="F11" s="28">
        <v>3903663750</v>
      </c>
      <c r="G11" s="46"/>
      <c r="H11" s="28">
        <v>0</v>
      </c>
      <c r="I11" s="46"/>
      <c r="J11" s="28">
        <f>SUM(D11:H11)</f>
        <v>3903663750</v>
      </c>
      <c r="K11" s="47"/>
      <c r="L11" s="21">
        <v>0.05</v>
      </c>
      <c r="M11" s="47"/>
      <c r="N11" s="28">
        <v>0</v>
      </c>
      <c r="O11" s="46"/>
      <c r="P11" s="72">
        <v>3903663750</v>
      </c>
      <c r="Q11" s="73"/>
      <c r="R11" s="46"/>
      <c r="S11" s="28">
        <v>2463830168</v>
      </c>
      <c r="T11" s="46"/>
      <c r="U11" s="28">
        <f>SUM(N11:S11)</f>
        <v>6367493918</v>
      </c>
      <c r="V11" s="14"/>
      <c r="W11" s="21">
        <v>2.46</v>
      </c>
    </row>
    <row r="12" spans="1:23" s="11" customFormat="1" ht="27" customHeight="1" x14ac:dyDescent="0.2">
      <c r="A12" s="65" t="s">
        <v>22</v>
      </c>
      <c r="B12" s="65"/>
      <c r="C12" s="14"/>
      <c r="D12" s="29">
        <f>SUM(D9:D11)</f>
        <v>0</v>
      </c>
      <c r="E12" s="46"/>
      <c r="F12" s="29">
        <f>SUM(F9:F11)</f>
        <v>-47764272607</v>
      </c>
      <c r="G12" s="46"/>
      <c r="H12" s="29">
        <f>SUM(H9:H11)</f>
        <v>125807748471</v>
      </c>
      <c r="I12" s="46"/>
      <c r="J12" s="29">
        <f>SUM(J9:J11)</f>
        <v>78043475864</v>
      </c>
      <c r="K12" s="47"/>
      <c r="L12" s="23">
        <f>SUM(L9:L11)</f>
        <v>0.9900000000000001</v>
      </c>
      <c r="M12" s="47"/>
      <c r="N12" s="29">
        <v>0</v>
      </c>
      <c r="O12" s="46"/>
      <c r="P12" s="46"/>
      <c r="Q12" s="29">
        <f>SUM(P9:Q11)</f>
        <v>83439599470</v>
      </c>
      <c r="R12" s="46"/>
      <c r="S12" s="29">
        <f>SUM(S9:S11)</f>
        <v>152136733635</v>
      </c>
      <c r="T12" s="46"/>
      <c r="U12" s="29">
        <f>SUM(U9:U11)</f>
        <v>235576333105</v>
      </c>
      <c r="V12" s="14"/>
      <c r="W12" s="23">
        <f>SUM(W9:W11)</f>
        <v>9.64</v>
      </c>
    </row>
    <row r="15" spans="1:23" x14ac:dyDescent="0.2">
      <c r="F15" s="45"/>
    </row>
    <row r="16" spans="1:23" x14ac:dyDescent="0.2">
      <c r="F16" s="45"/>
    </row>
    <row r="17" spans="17:21" x14ac:dyDescent="0.2">
      <c r="Q17" s="45"/>
    </row>
    <row r="18" spans="17:21" x14ac:dyDescent="0.2">
      <c r="Q18" s="45"/>
      <c r="S18" s="45"/>
      <c r="U18" s="45"/>
    </row>
    <row r="19" spans="17:21" x14ac:dyDescent="0.2">
      <c r="Q19" s="45"/>
      <c r="S19" s="45"/>
      <c r="U19" s="45"/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D29" sqref="D29"/>
    </sheetView>
  </sheetViews>
  <sheetFormatPr defaultRowHeight="12.75" x14ac:dyDescent="0.2"/>
  <cols>
    <col min="1" max="1" width="6.7109375" bestFit="1" customWidth="1"/>
    <col min="2" max="2" width="26.140625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1.28515625" bestFit="1" customWidth="1"/>
    <col min="9" max="9" width="1.28515625" customWidth="1"/>
    <col min="10" max="10" width="11.5703125" bestFit="1" customWidth="1"/>
    <col min="11" max="11" width="1.28515625" customWidth="1"/>
    <col min="12" max="12" width="14.5703125" bestFit="1" customWidth="1"/>
    <col min="13" max="13" width="1.28515625" customWidth="1"/>
    <col min="14" max="14" width="15.5703125" bestFit="1" customWidth="1"/>
    <col min="15" max="15" width="1.28515625" customWidth="1"/>
    <col min="16" max="16" width="11.28515625" bestFit="1" customWidth="1"/>
    <col min="17" max="17" width="1.28515625" customWidth="1"/>
    <col min="18" max="18" width="12.7109375" bestFit="1" customWidth="1"/>
    <col min="19" max="19" width="0.28515625" customWidth="1"/>
  </cols>
  <sheetData>
    <row r="1" spans="1:18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ht="21.75" customHeight="1" x14ac:dyDescent="0.2">
      <c r="A2" s="67" t="s">
        <v>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21.7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ht="14.45" customHeight="1" x14ac:dyDescent="0.2"/>
    <row r="5" spans="1:18" ht="27" customHeight="1" x14ac:dyDescent="0.2">
      <c r="A5" s="4" t="s">
        <v>83</v>
      </c>
      <c r="B5" s="68" t="s">
        <v>84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27" customHeight="1" x14ac:dyDescent="0.2">
      <c r="A6" s="11"/>
      <c r="B6" s="11"/>
      <c r="C6" s="11"/>
      <c r="D6" s="62" t="s">
        <v>73</v>
      </c>
      <c r="E6" s="62"/>
      <c r="F6" s="62"/>
      <c r="G6" s="62"/>
      <c r="H6" s="62"/>
      <c r="I6" s="62"/>
      <c r="J6" s="62"/>
      <c r="K6" s="11"/>
      <c r="L6" s="62" t="s">
        <v>74</v>
      </c>
      <c r="M6" s="62"/>
      <c r="N6" s="62"/>
      <c r="O6" s="62"/>
      <c r="P6" s="62"/>
      <c r="Q6" s="62"/>
      <c r="R6" s="62"/>
    </row>
    <row r="7" spans="1:18" ht="27" customHeight="1" x14ac:dyDescent="0.2">
      <c r="A7" s="11"/>
      <c r="B7" s="11"/>
      <c r="C7" s="11"/>
      <c r="D7" s="12"/>
      <c r="E7" s="12"/>
      <c r="F7" s="12"/>
      <c r="G7" s="12"/>
      <c r="H7" s="12"/>
      <c r="I7" s="12"/>
      <c r="J7" s="12"/>
      <c r="K7" s="11"/>
      <c r="L7" s="12"/>
      <c r="M7" s="12"/>
      <c r="N7" s="12"/>
      <c r="O7" s="12"/>
      <c r="P7" s="12"/>
      <c r="Q7" s="12"/>
      <c r="R7" s="12"/>
    </row>
    <row r="8" spans="1:18" ht="27" customHeight="1" x14ac:dyDescent="0.2">
      <c r="A8" s="62" t="s">
        <v>85</v>
      </c>
      <c r="B8" s="62"/>
      <c r="C8" s="11"/>
      <c r="D8" s="5" t="s">
        <v>86</v>
      </c>
      <c r="E8" s="11"/>
      <c r="F8" s="5" t="s">
        <v>77</v>
      </c>
      <c r="G8" s="11"/>
      <c r="H8" s="5" t="s">
        <v>78</v>
      </c>
      <c r="I8" s="11"/>
      <c r="J8" s="5" t="s">
        <v>22</v>
      </c>
      <c r="K8" s="11"/>
      <c r="L8" s="5" t="s">
        <v>86</v>
      </c>
      <c r="M8" s="11"/>
      <c r="N8" s="5" t="s">
        <v>77</v>
      </c>
      <c r="O8" s="11"/>
      <c r="P8" s="5" t="s">
        <v>78</v>
      </c>
      <c r="Q8" s="11"/>
      <c r="R8" s="5" t="s">
        <v>22</v>
      </c>
    </row>
    <row r="9" spans="1:18" ht="27" customHeight="1" x14ac:dyDescent="0.2">
      <c r="A9" s="69" t="s">
        <v>44</v>
      </c>
      <c r="B9" s="69"/>
      <c r="C9" s="11"/>
      <c r="D9" s="48">
        <v>75885276</v>
      </c>
      <c r="E9" s="26"/>
      <c r="F9" s="48">
        <v>0</v>
      </c>
      <c r="G9" s="26"/>
      <c r="H9" s="48">
        <v>0</v>
      </c>
      <c r="I9" s="26"/>
      <c r="J9" s="48">
        <f>SUM(D9:H9)</f>
        <v>75885276</v>
      </c>
      <c r="K9" s="46"/>
      <c r="L9" s="48">
        <v>678451679</v>
      </c>
      <c r="M9" s="26"/>
      <c r="N9" s="48">
        <v>-168078055</v>
      </c>
      <c r="O9" s="26"/>
      <c r="P9" s="48">
        <v>0</v>
      </c>
      <c r="Q9" s="26"/>
      <c r="R9" s="48">
        <f>SUM(L9:P9)</f>
        <v>510373624</v>
      </c>
    </row>
    <row r="10" spans="1:18" ht="27" customHeight="1" x14ac:dyDescent="0.2">
      <c r="A10" s="65" t="s">
        <v>22</v>
      </c>
      <c r="B10" s="65"/>
      <c r="C10" s="11"/>
      <c r="D10" s="29">
        <v>75885276</v>
      </c>
      <c r="E10" s="26"/>
      <c r="F10" s="29">
        <v>0</v>
      </c>
      <c r="G10" s="26"/>
      <c r="H10" s="29">
        <v>0</v>
      </c>
      <c r="I10" s="26"/>
      <c r="J10" s="29">
        <v>75885276</v>
      </c>
      <c r="K10" s="26"/>
      <c r="L10" s="29">
        <v>678451679</v>
      </c>
      <c r="M10" s="26"/>
      <c r="N10" s="29">
        <v>-168078055</v>
      </c>
      <c r="O10" s="26"/>
      <c r="P10" s="29">
        <v>0</v>
      </c>
      <c r="Q10" s="26"/>
      <c r="R10" s="29">
        <v>510373625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2025-12-22T13:14:01Z</dcterms:created>
  <dcterms:modified xsi:type="dcterms:W3CDTF">2025-12-22T14:33:05Z</dcterms:modified>
</cp:coreProperties>
</file>