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بازارگردانی صنعت مس\گزارش پرتفوی\"/>
    </mc:Choice>
  </mc:AlternateContent>
  <xr:revisionPtr revIDLastSave="0" documentId="13_ncr:1_{7336167D-E303-4216-B389-13DFCDBFACE7}" xr6:coauthVersionLast="47" xr6:coauthVersionMax="47" xr10:uidLastSave="{00000000-0000-0000-0000-000000000000}"/>
  <bookViews>
    <workbookView xWindow="-120" yWindow="-120" windowWidth="29040" windowHeight="15720" tabRatio="948" xr2:uid="{00000000-000D-0000-FFFF-FFFF00000000}"/>
  </bookViews>
  <sheets>
    <sheet name="1" sheetId="1" r:id="rId1"/>
    <sheet name="سهام" sheetId="2" r:id="rId2"/>
    <sheet name="واحدهای صندوق" sheetId="4" r:id="rId3"/>
    <sheet name="اوراق" sheetId="5" r:id="rId4"/>
    <sheet name="سپرده" sheetId="7" r:id="rId5"/>
    <sheet name="درآمد" sheetId="8" r:id="rId6"/>
    <sheet name="درآمد سرمایه‌گذاری در سهام" sheetId="9" r:id="rId7"/>
    <sheet name="درآمد سرمایه‌گذاری در صندوق" sheetId="10" r:id="rId8"/>
    <sheet name="درآمد سرمایه‌گذاری در اوراق به" sheetId="11" r:id="rId9"/>
    <sheet name="درآمد سپرده بانکی" sheetId="13" r:id="rId10"/>
    <sheet name="درآمد سود سهام" sheetId="15" r:id="rId11"/>
    <sheet name="سود اوراق بهادار" sheetId="17" r:id="rId12"/>
    <sheet name="سود سپرده بانکی" sheetId="18" r:id="rId13"/>
    <sheet name="درآمد ناشی از فروش" sheetId="19" r:id="rId14"/>
    <sheet name="درآمد ناشی از تغییر قیمت اوراق" sheetId="21" r:id="rId15"/>
  </sheets>
  <definedNames>
    <definedName name="_xlnm.Print_Area" localSheetId="0">'1'!$A$18:$C$20</definedName>
    <definedName name="_xlnm.Print_Area" localSheetId="3">اوراق!$A$1:$AM$10</definedName>
    <definedName name="_xlnm.Print_Area" localSheetId="5">درآمد!$A$1:$K$12</definedName>
    <definedName name="_xlnm.Print_Area" localSheetId="9">'درآمد سپرده بانکی'!$A$1:$K$11</definedName>
    <definedName name="_xlnm.Print_Area" localSheetId="8">'درآمد سرمایه‌گذاری در اوراق به'!$A$1:$S$10</definedName>
    <definedName name="_xlnm.Print_Area" localSheetId="6">'درآمد سرمایه‌گذاری در سهام'!$A$1:$W$11</definedName>
    <definedName name="_xlnm.Print_Area" localSheetId="7">'درآمد سرمایه‌گذاری در صندوق'!$A$1:$W$11</definedName>
    <definedName name="_xlnm.Print_Area" localSheetId="10">'درآمد سود سهام'!$A$1:$T$10</definedName>
    <definedName name="_xlnm.Print_Area" localSheetId="14">'درآمد ناشی از تغییر قیمت اوراق'!$A$1:$Q$12</definedName>
    <definedName name="_xlnm.Print_Area" localSheetId="13">'درآمد ناشی از فروش'!$A$1:$Q$12</definedName>
    <definedName name="_xlnm.Print_Area" localSheetId="4">سپرده!$A$1:$M$13</definedName>
    <definedName name="_xlnm.Print_Area" localSheetId="1">سهام!$A$1:$AB$11</definedName>
    <definedName name="_xlnm.Print_Area" localSheetId="11">'سود اوراق بهادار'!$A$1:$R$9</definedName>
    <definedName name="_xlnm.Print_Area" localSheetId="12">'سود سپرده بانکی'!$A$1:$N$11</definedName>
    <definedName name="_xlnm.Print_Area" localSheetId="2">'واحدهای صندوق'!$A$1:$AA$10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21" l="1"/>
  <c r="G10" i="21"/>
  <c r="G11" i="21"/>
  <c r="G8" i="21"/>
  <c r="E12" i="21"/>
  <c r="C12" i="21"/>
  <c r="O11" i="21"/>
  <c r="O10" i="21"/>
  <c r="O9" i="21"/>
  <c r="O8" i="21"/>
  <c r="M12" i="21"/>
  <c r="O11" i="19"/>
  <c r="O8" i="19"/>
  <c r="O9" i="19"/>
  <c r="O10" i="19"/>
  <c r="C12" i="19"/>
  <c r="G10" i="19"/>
  <c r="G9" i="19"/>
  <c r="G8" i="19"/>
  <c r="I11" i="18"/>
  <c r="G11" i="18"/>
  <c r="C11" i="18"/>
  <c r="F12" i="8"/>
  <c r="F11" i="8"/>
  <c r="F10" i="8"/>
  <c r="J9" i="11"/>
  <c r="J10" i="11" s="1"/>
  <c r="R9" i="11"/>
  <c r="R10" i="11" s="1"/>
  <c r="F9" i="8"/>
  <c r="T10" i="10"/>
  <c r="T9" i="10"/>
  <c r="R11" i="10"/>
  <c r="J9" i="10"/>
  <c r="J11" i="10" s="1"/>
  <c r="F8" i="8"/>
  <c r="J11" i="9"/>
  <c r="J10" i="9"/>
  <c r="J9" i="9"/>
  <c r="H11" i="9"/>
  <c r="F11" i="9"/>
  <c r="T11" i="9"/>
  <c r="T10" i="9"/>
  <c r="T9" i="9"/>
  <c r="R11" i="9"/>
  <c r="P11" i="9"/>
  <c r="N11" i="9"/>
  <c r="T10" i="5"/>
  <c r="AJ10" i="5"/>
  <c r="I12" i="21"/>
  <c r="K12" i="21"/>
  <c r="Q12" i="21"/>
  <c r="E12" i="19"/>
  <c r="I12" i="19"/>
  <c r="K12" i="19"/>
  <c r="M12" i="19"/>
  <c r="Q12" i="19"/>
  <c r="M11" i="18"/>
  <c r="G9" i="17"/>
  <c r="K9" i="17"/>
  <c r="M9" i="17"/>
  <c r="Q9" i="17"/>
  <c r="O10" i="15"/>
  <c r="S10" i="15"/>
  <c r="D11" i="13"/>
  <c r="H11" i="13"/>
  <c r="N10" i="11"/>
  <c r="L10" i="11"/>
  <c r="D10" i="11"/>
  <c r="V11" i="10"/>
  <c r="P11" i="10"/>
  <c r="L11" i="10"/>
  <c r="H11" i="10"/>
  <c r="F11" i="10"/>
  <c r="L11" i="9"/>
  <c r="J13" i="7"/>
  <c r="H13" i="7"/>
  <c r="F13" i="7"/>
  <c r="D13" i="7"/>
  <c r="J12" i="8"/>
  <c r="H12" i="8"/>
  <c r="AA11" i="2"/>
  <c r="Y11" i="2"/>
  <c r="W11" i="2"/>
  <c r="S11" i="2"/>
  <c r="V11" i="2" s="1"/>
  <c r="Q11" i="2"/>
  <c r="O11" i="2"/>
  <c r="M11" i="2"/>
  <c r="K11" i="2"/>
  <c r="I11" i="2"/>
  <c r="G11" i="2"/>
  <c r="E11" i="2"/>
  <c r="G12" i="21" l="1"/>
  <c r="O12" i="21"/>
  <c r="O12" i="19"/>
  <c r="G12" i="19"/>
  <c r="T11" i="10"/>
</calcChain>
</file>

<file path=xl/sharedStrings.xml><?xml version="1.0" encoding="utf-8"?>
<sst xmlns="http://schemas.openxmlformats.org/spreadsheetml/2006/main" count="307" uniqueCount="110">
  <si>
    <t>صندوق سرمایه گذاری اختصاصی بازارگردان صنعت مس</t>
  </si>
  <si>
    <t>صورت وضعیت پرتفوی</t>
  </si>
  <si>
    <t>برای ماه منتهی به 1404/08/30</t>
  </si>
  <si>
    <t>-1</t>
  </si>
  <si>
    <t>-1-1</t>
  </si>
  <si>
    <t>1404/07/30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</si>
  <si>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</si>
  <si>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</si>
  <si>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</si>
  <si>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</si>
  <si>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</si>
  <si>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</si>
  <si>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</si>
  <si>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</si>
  <si>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</si>
  <si>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</si>
  <si>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</si>
  <si>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ملی‌ صنایع‌ مس‌ ایران‌</t>
  </si>
  <si>
    <t>تامین سرمایه کیمیا</t>
  </si>
  <si>
    <t>جمع</t>
  </si>
  <si>
    <t>نام سهام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</si>
  <si>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</si>
  <si>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</si>
  <si>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</si>
  <si>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</si>
  <si>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</si>
  <si>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</si>
  <si>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</si>
  <si>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</si>
  <si>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ص.س.درآمد ثابت کیمیا-د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</si>
  <si>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</si>
  <si>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</si>
  <si>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</si>
  <si>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</si>
  <si>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</si>
  <si>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</si>
  <si>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</si>
  <si>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</si>
  <si>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</si>
  <si>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عام دولت89-ش.خ041120</t>
  </si>
  <si>
    <t>بله</t>
  </si>
  <si>
    <t>1400/05/20</t>
  </si>
  <si>
    <t>1404/11/19</t>
  </si>
  <si>
    <t>-4-1</t>
  </si>
  <si>
    <t>سپرده های بانکی</t>
  </si>
  <si>
    <t>مبلغ</t>
  </si>
  <si>
    <t>افزایش</t>
  </si>
  <si>
    <t>کاهش</t>
  </si>
  <si>
    <t>سپرده کوتاه مدت بانک تجارت تخصصی بورس کالا</t>
  </si>
  <si>
    <t>سپرده کوتاه مدت بانک تجارت پارک ساعی</t>
  </si>
  <si>
    <t>صورت وضعیت درآمدها</t>
  </si>
  <si>
    <t>-2</t>
  </si>
  <si>
    <t>شرح</t>
  </si>
  <si>
    <t>یادداشت</t>
  </si>
  <si>
    <t>درصد از کل درآمدها</t>
  </si>
  <si>
    <t>درصد از کل دارایی ها</t>
  </si>
  <si>
    <t>1-2</t>
  </si>
  <si>
    <t>2-2</t>
  </si>
  <si>
    <t>3-2</t>
  </si>
  <si>
    <t>4-2</t>
  </si>
  <si>
    <t>-1-2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</si>
  <si>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</si>
  <si>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</si>
  <si>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</si>
  <si>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</si>
  <si>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</si>
  <si>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</si>
  <si>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</si>
  <si>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سود صندوق</t>
  </si>
  <si>
    <t>صندوق ص.س.درآمد ثابت کیمیا-د</t>
  </si>
  <si>
    <t>صندوق س سپر سرمایه بیدار- ثابت</t>
  </si>
  <si>
    <t>-3-2</t>
  </si>
  <si>
    <t>عنوان</t>
  </si>
  <si>
    <t>درآمد سود اوراق</t>
  </si>
  <si>
    <t>-4-2</t>
  </si>
  <si>
    <t>نام سپرده بانکی</t>
  </si>
  <si>
    <t>سود سپرده بانکی و گواهی سپرده</t>
  </si>
  <si>
    <t>درصد سود به میانگین سپرده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</si>
  <si>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</si>
  <si>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</si>
  <si>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</si>
  <si>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</si>
  <si>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</si>
  <si>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</si>
  <si>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</si>
  <si>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1404/04/31</t>
  </si>
  <si>
    <t>1404/02/17</t>
  </si>
  <si>
    <t>سود اوراق بهادار با درآمد ثابت</t>
  </si>
  <si>
    <t>نرخ سود علی الحساب</t>
  </si>
  <si>
    <t>درآمد سود</t>
  </si>
  <si>
    <t>خالص درآمد</t>
  </si>
  <si>
    <t>سود سپرده بانکی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</si>
  <si>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</si>
  <si>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</si>
  <si>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</si>
  <si>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</si>
  <si>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</si>
  <si>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صندوق سرمایه‌گذاری اختصاصی بازارگردان صنعت مس</t>
  </si>
  <si>
    <t>سرمایه‌گذاری در سپرده‌ بانکی</t>
  </si>
  <si>
    <t>درآمد حاصل از سرمایه‌گذاری در سهام و حق تقدم سهام</t>
  </si>
  <si>
    <t>درآمد حاصل از سرمایه‌گذاری در واحدهای صندوق</t>
  </si>
  <si>
    <t>درآمد حاصل از سرمایه‌گذاری در اوراق بهادار با درآمد ثابت:</t>
  </si>
  <si>
    <t>درآمد حاصل از سرمایه‌گذاری در سپرده بانکی و گواهی سپرده</t>
  </si>
  <si>
    <t>سرمایه‌گذاری‌ها</t>
  </si>
  <si>
    <t>سرمایه‌گذاری در سهام و حق تقدم سهام</t>
  </si>
  <si>
    <t>درآمد حاصل از سرمایه‌گذاری‌ها</t>
  </si>
  <si>
    <t>درآمد حاصل از سرمایه‌گذاری در واحدهای صندوق‌های سرمایه‌گذاری</t>
  </si>
  <si>
    <t>درآمد حاصل از سرمایه‌گذاری در اوراق بهادار با درآمد ثابت</t>
  </si>
  <si>
    <t>سپرده کوتاه مدت</t>
  </si>
  <si>
    <t>سود (زیان) حاصل از فروش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</si>
</sst>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9" formatCode="_(* #,##0_);_(* \(#,##0\);_(* &quot;-&quot;??_);_(@_)"/>
  </numFmts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4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vertical="center"/>
    </xf>
    <xf numFmtId="3" fontId="4" fillId="0" borderId="6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10" fontId="4" fillId="0" borderId="2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3" fontId="0" fillId="0" borderId="0" xfId="0" applyNumberFormat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4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7" fontId="4" fillId="0" borderId="0" xfId="0" applyNumberFormat="1" applyFont="1" applyFill="1" applyAlignment="1">
      <alignment vertical="center"/>
    </xf>
    <xf numFmtId="37" fontId="0" fillId="0" borderId="0" xfId="0" applyNumberFormat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37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/>
    </xf>
    <xf numFmtId="3" fontId="0" fillId="0" borderId="0" xfId="0" applyNumberFormat="1" applyFill="1" applyAlignment="1">
      <alignment horizontal="left"/>
    </xf>
    <xf numFmtId="37" fontId="4" fillId="0" borderId="6" xfId="0" applyNumberFormat="1" applyFont="1" applyFill="1" applyBorder="1" applyAlignment="1">
      <alignment horizontal="center" vertical="center"/>
    </xf>
    <xf numFmtId="37" fontId="4" fillId="0" borderId="5" xfId="0" applyNumberFormat="1" applyFont="1" applyFill="1" applyBorder="1" applyAlignment="1">
      <alignment horizontal="center" vertical="center"/>
    </xf>
    <xf numFmtId="43" fontId="0" fillId="0" borderId="0" xfId="1" applyFont="1" applyAlignment="1">
      <alignment horizontal="left"/>
    </xf>
    <xf numFmtId="169" fontId="0" fillId="0" borderId="0" xfId="1" applyNumberFormat="1" applyFont="1" applyAlignment="1">
      <alignment horizontal="left"/>
    </xf>
    <xf numFmtId="37" fontId="4" fillId="0" borderId="2" xfId="0" applyNumberFormat="1" applyFont="1" applyFill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1333500</xdr:colOff>
      <xdr:row>0</xdr:row>
      <xdr:rowOff>304800</xdr:rowOff>
    </xdr:from>
    <xdr:to>
      <xdr:col>2</xdr:col>
      <xdr:colOff>654702</xdr:colOff>
      <xdr:row>15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C738E6-4F99-4C8A-B05B-C94648B14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945973" y="304800"/>
          <a:ext cx="2807352" cy="2590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0"/>
  <sheetViews>
    <sheetView rightToLeft="1" tabSelected="1" workbookViewId="0">
      <selection activeCell="B24" sqref="B24"/>
    </sheetView>
  </sheetViews>
  <sheetFormatPr defaultRowHeight="12.75" x14ac:dyDescent="0.2"/>
  <cols>
    <col min="1" max="3" width="26.140625" customWidth="1"/>
  </cols>
  <sheetData>
    <row r="1" ht="29.1" customHeight="1" x14ac:dyDescent="0.2"/>
    <row r="2" ht="21.75" customHeight="1" x14ac:dyDescent="0.2"/>
    <row r="3" ht="21.75" customHeight="1" x14ac:dyDescent="0.2"/>
    <row r="18" spans="1:3" ht="25.5" x14ac:dyDescent="0.2">
      <c r="A18" s="40" t="s">
        <v>97</v>
      </c>
      <c r="B18" s="40"/>
      <c r="C18" s="40"/>
    </row>
    <row r="19" spans="1:3" ht="25.5" x14ac:dyDescent="0.2">
      <c r="A19" s="40" t="s">
        <v>1</v>
      </c>
      <c r="B19" s="40"/>
      <c r="C19" s="40"/>
    </row>
    <row r="20" spans="1:3" ht="25.5" x14ac:dyDescent="0.2">
      <c r="A20" s="40" t="s">
        <v>2</v>
      </c>
      <c r="B20" s="40"/>
      <c r="C20" s="40"/>
    </row>
  </sheetData>
  <mergeCells count="3">
    <mergeCell ref="A18:C18"/>
    <mergeCell ref="A19:C19"/>
    <mergeCell ref="A20:C20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"/>
  <sheetViews>
    <sheetView rightToLeft="1" workbookViewId="0">
      <selection activeCell="D17" sqref="D17"/>
    </sheetView>
  </sheetViews>
  <sheetFormatPr defaultRowHeight="12.75" x14ac:dyDescent="0.2"/>
  <cols>
    <col min="1" max="1" width="5.140625" customWidth="1"/>
    <col min="2" max="2" width="21.5703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0" t="s">
        <v>97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21.75" customHeight="1" x14ac:dyDescent="0.2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4.45" customHeight="1" x14ac:dyDescent="0.2"/>
    <row r="5" spans="1:10" ht="27.75" customHeight="1" x14ac:dyDescent="0.2">
      <c r="A5" s="1" t="s">
        <v>74</v>
      </c>
      <c r="B5" s="46" t="s">
        <v>102</v>
      </c>
      <c r="C5" s="46"/>
      <c r="D5" s="46"/>
      <c r="E5" s="46"/>
      <c r="F5" s="46"/>
      <c r="G5" s="46"/>
      <c r="H5" s="46"/>
      <c r="I5" s="46"/>
      <c r="J5" s="46"/>
    </row>
    <row r="6" spans="1:10" ht="27.75" customHeight="1" x14ac:dyDescent="0.2">
      <c r="A6" s="10"/>
      <c r="B6" s="10"/>
      <c r="C6" s="10"/>
      <c r="D6" s="42" t="s">
        <v>61</v>
      </c>
      <c r="E6" s="42"/>
      <c r="F6" s="42"/>
      <c r="G6" s="10"/>
      <c r="H6" s="42" t="s">
        <v>62</v>
      </c>
      <c r="I6" s="42"/>
      <c r="J6" s="42"/>
    </row>
    <row r="7" spans="1:10" ht="43.5" customHeight="1" x14ac:dyDescent="0.2">
      <c r="A7" s="42" t="s">
        <v>75</v>
      </c>
      <c r="B7" s="42"/>
      <c r="C7" s="10"/>
      <c r="D7" s="6" t="s">
        <v>76</v>
      </c>
      <c r="E7" s="11"/>
      <c r="F7" s="6" t="s">
        <v>77</v>
      </c>
      <c r="G7" s="10"/>
      <c r="H7" s="6" t="s">
        <v>76</v>
      </c>
      <c r="I7" s="11"/>
      <c r="J7" s="6" t="s">
        <v>77</v>
      </c>
    </row>
    <row r="8" spans="1:10" ht="27.75" customHeight="1" x14ac:dyDescent="0.2">
      <c r="A8" s="43" t="s">
        <v>108</v>
      </c>
      <c r="B8" s="43"/>
      <c r="C8" s="10"/>
      <c r="D8" s="12">
        <v>34151</v>
      </c>
      <c r="E8" s="10"/>
      <c r="F8" s="13"/>
      <c r="G8" s="10"/>
      <c r="H8" s="12">
        <v>116200</v>
      </c>
      <c r="I8" s="10"/>
      <c r="J8" s="13"/>
    </row>
    <row r="9" spans="1:10" ht="27.75" customHeight="1" x14ac:dyDescent="0.2">
      <c r="A9" s="50" t="s">
        <v>108</v>
      </c>
      <c r="B9" s="50"/>
      <c r="C9" s="10"/>
      <c r="D9" s="14">
        <v>311724</v>
      </c>
      <c r="E9" s="10"/>
      <c r="F9" s="35"/>
      <c r="G9" s="10"/>
      <c r="H9" s="14">
        <v>8156355</v>
      </c>
      <c r="I9" s="10"/>
      <c r="J9" s="35"/>
    </row>
    <row r="10" spans="1:10" ht="27.75" customHeight="1" x14ac:dyDescent="0.2">
      <c r="A10" s="44" t="s">
        <v>108</v>
      </c>
      <c r="B10" s="44"/>
      <c r="C10" s="10"/>
      <c r="D10" s="15">
        <v>540046</v>
      </c>
      <c r="E10" s="10"/>
      <c r="F10" s="16"/>
      <c r="G10" s="10"/>
      <c r="H10" s="15">
        <v>10262202</v>
      </c>
      <c r="I10" s="10"/>
      <c r="J10" s="16"/>
    </row>
    <row r="11" spans="1:10" ht="27.75" customHeight="1" x14ac:dyDescent="0.2">
      <c r="A11" s="41" t="s">
        <v>19</v>
      </c>
      <c r="B11" s="41"/>
      <c r="C11" s="10"/>
      <c r="D11" s="17">
        <f>SUM(D8:D10)</f>
        <v>885921</v>
      </c>
      <c r="E11" s="10"/>
      <c r="F11" s="17"/>
      <c r="G11" s="10"/>
      <c r="H11" s="17">
        <f>SUM(H8:H10)</f>
        <v>18534757</v>
      </c>
      <c r="I11" s="10"/>
      <c r="J11" s="17"/>
    </row>
  </sheetData>
  <mergeCells count="1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3"/>
  <sheetViews>
    <sheetView rightToLeft="1" workbookViewId="0">
      <selection activeCell="H30" sqref="H30"/>
    </sheetView>
  </sheetViews>
  <sheetFormatPr defaultRowHeight="12.75" x14ac:dyDescent="0.2"/>
  <cols>
    <col min="1" max="1" width="18.5703125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20.28515625" bestFit="1" customWidth="1"/>
    <col min="16" max="16" width="1.28515625" customWidth="1"/>
    <col min="17" max="17" width="10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40" t="s">
        <v>97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ht="21.75" customHeight="1" x14ac:dyDescent="0.2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19" ht="14.45" customHeight="1" x14ac:dyDescent="0.2"/>
    <row r="5" spans="1:19" ht="25.5" customHeight="1" x14ac:dyDescent="0.2">
      <c r="A5" s="46" t="s">
        <v>64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6" spans="1:19" ht="25.5" customHeight="1" x14ac:dyDescent="0.2">
      <c r="A6" s="42" t="s">
        <v>20</v>
      </c>
      <c r="B6" s="10"/>
      <c r="C6" s="42" t="s">
        <v>78</v>
      </c>
      <c r="D6" s="42"/>
      <c r="E6" s="42"/>
      <c r="F6" s="42"/>
      <c r="G6" s="42"/>
      <c r="H6" s="10"/>
      <c r="I6" s="42" t="s">
        <v>61</v>
      </c>
      <c r="J6" s="42"/>
      <c r="K6" s="42"/>
      <c r="L6" s="42"/>
      <c r="M6" s="42"/>
      <c r="N6" s="10"/>
      <c r="O6" s="42" t="s">
        <v>62</v>
      </c>
      <c r="P6" s="42"/>
      <c r="Q6" s="42"/>
      <c r="R6" s="42"/>
      <c r="S6" s="42"/>
    </row>
    <row r="7" spans="1:19" ht="25.5" customHeight="1" x14ac:dyDescent="0.2">
      <c r="A7" s="42"/>
      <c r="B7" s="10"/>
      <c r="C7" s="6" t="s">
        <v>79</v>
      </c>
      <c r="D7" s="11"/>
      <c r="E7" s="6" t="s">
        <v>80</v>
      </c>
      <c r="F7" s="11"/>
      <c r="G7" s="6" t="s">
        <v>81</v>
      </c>
      <c r="H7" s="10"/>
      <c r="I7" s="6" t="s">
        <v>82</v>
      </c>
      <c r="J7" s="11"/>
      <c r="K7" s="6" t="s">
        <v>83</v>
      </c>
      <c r="L7" s="11"/>
      <c r="M7" s="6" t="s">
        <v>84</v>
      </c>
      <c r="N7" s="10"/>
      <c r="O7" s="6" t="s">
        <v>82</v>
      </c>
      <c r="P7" s="11"/>
      <c r="Q7" s="6" t="s">
        <v>83</v>
      </c>
      <c r="R7" s="11"/>
      <c r="S7" s="6" t="s">
        <v>84</v>
      </c>
    </row>
    <row r="8" spans="1:19" ht="25.5" customHeight="1" x14ac:dyDescent="0.2">
      <c r="A8" s="33" t="s">
        <v>17</v>
      </c>
      <c r="B8" s="10"/>
      <c r="C8" s="33" t="s">
        <v>85</v>
      </c>
      <c r="D8" s="10"/>
      <c r="E8" s="12">
        <v>2222087108</v>
      </c>
      <c r="F8" s="10"/>
      <c r="G8" s="12">
        <v>370</v>
      </c>
      <c r="H8" s="10"/>
      <c r="I8" s="12">
        <v>0</v>
      </c>
      <c r="J8" s="10"/>
      <c r="K8" s="12">
        <v>0</v>
      </c>
      <c r="L8" s="10"/>
      <c r="M8" s="12">
        <v>0</v>
      </c>
      <c r="N8" s="10"/>
      <c r="O8" s="12">
        <v>822172229960</v>
      </c>
      <c r="P8" s="10"/>
      <c r="Q8" s="12">
        <v>0</v>
      </c>
      <c r="R8" s="10"/>
      <c r="S8" s="12">
        <v>822172229960</v>
      </c>
    </row>
    <row r="9" spans="1:19" ht="25.5" customHeight="1" x14ac:dyDescent="0.2">
      <c r="A9" s="36" t="s">
        <v>18</v>
      </c>
      <c r="B9" s="10"/>
      <c r="C9" s="36" t="s">
        <v>86</v>
      </c>
      <c r="D9" s="10"/>
      <c r="E9" s="15">
        <v>3667623586</v>
      </c>
      <c r="F9" s="10"/>
      <c r="G9" s="15">
        <v>320</v>
      </c>
      <c r="H9" s="10"/>
      <c r="I9" s="15">
        <v>0</v>
      </c>
      <c r="J9" s="10"/>
      <c r="K9" s="15">
        <v>0</v>
      </c>
      <c r="L9" s="10"/>
      <c r="M9" s="15">
        <v>0</v>
      </c>
      <c r="N9" s="10"/>
      <c r="O9" s="15">
        <v>1173639547520</v>
      </c>
      <c r="P9" s="10"/>
      <c r="Q9" s="15">
        <v>0</v>
      </c>
      <c r="R9" s="10"/>
      <c r="S9" s="15">
        <v>1173639547520</v>
      </c>
    </row>
    <row r="10" spans="1:19" ht="25.5" customHeight="1" x14ac:dyDescent="0.2">
      <c r="A10" s="4" t="s">
        <v>19</v>
      </c>
      <c r="B10" s="10"/>
      <c r="C10" s="17"/>
      <c r="D10" s="10"/>
      <c r="E10" s="17"/>
      <c r="F10" s="10"/>
      <c r="G10" s="17"/>
      <c r="H10" s="10"/>
      <c r="I10" s="17">
        <v>0</v>
      </c>
      <c r="J10" s="10"/>
      <c r="K10" s="17">
        <v>0</v>
      </c>
      <c r="L10" s="10"/>
      <c r="M10" s="17">
        <v>0</v>
      </c>
      <c r="N10" s="10"/>
      <c r="O10" s="17">
        <f>SUM(O8:O9)</f>
        <v>1995811777480</v>
      </c>
      <c r="P10" s="10"/>
      <c r="Q10" s="17">
        <v>0</v>
      </c>
      <c r="R10" s="10"/>
      <c r="S10" s="17">
        <f>SUM(S8:S9)</f>
        <v>1995811777480</v>
      </c>
    </row>
    <row r="12" spans="1:19" x14ac:dyDescent="0.2">
      <c r="O12" s="61"/>
    </row>
    <row r="13" spans="1:19" x14ac:dyDescent="0.2">
      <c r="O13" s="61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11"/>
  <sheetViews>
    <sheetView rightToLeft="1" workbookViewId="0">
      <selection activeCell="G26" sqref="G26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20.7109375" customWidth="1"/>
    <col min="6" max="6" width="1.28515625" customWidth="1"/>
    <col min="7" max="7" width="14.28515625" customWidth="1"/>
    <col min="8" max="8" width="1.28515625" customWidth="1"/>
    <col min="9" max="9" width="10.42578125" customWidth="1"/>
    <col min="10" max="10" width="1.28515625" customWidth="1"/>
    <col min="11" max="11" width="15.5703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5.5703125" customWidth="1"/>
    <col min="18" max="18" width="0.28515625" customWidth="1"/>
  </cols>
  <sheetData>
    <row r="1" spans="1:17" ht="29.1" customHeight="1" x14ac:dyDescent="0.2">
      <c r="A1" s="40" t="s">
        <v>97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21.75" customHeight="1" x14ac:dyDescent="0.2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14.45" customHeight="1" x14ac:dyDescent="0.2"/>
    <row r="5" spans="1:17" ht="27" customHeight="1" x14ac:dyDescent="0.2">
      <c r="A5" s="46" t="s">
        <v>87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ht="27" customHeight="1" x14ac:dyDescent="0.2">
      <c r="A6" s="42" t="s">
        <v>52</v>
      </c>
      <c r="B6" s="10"/>
      <c r="C6" s="10"/>
      <c r="D6" s="10"/>
      <c r="E6" s="10"/>
      <c r="F6" s="10"/>
      <c r="G6" s="42" t="s">
        <v>61</v>
      </c>
      <c r="H6" s="42"/>
      <c r="I6" s="42"/>
      <c r="J6" s="42"/>
      <c r="K6" s="42"/>
      <c r="L6" s="10"/>
      <c r="M6" s="42" t="s">
        <v>62</v>
      </c>
      <c r="N6" s="42"/>
      <c r="O6" s="42"/>
      <c r="P6" s="42"/>
      <c r="Q6" s="42"/>
    </row>
    <row r="7" spans="1:17" ht="27" customHeight="1" x14ac:dyDescent="0.2">
      <c r="A7" s="42"/>
      <c r="B7" s="10"/>
      <c r="C7" s="38" t="s">
        <v>37</v>
      </c>
      <c r="D7" s="10"/>
      <c r="E7" s="5" t="s">
        <v>88</v>
      </c>
      <c r="F7" s="10"/>
      <c r="G7" s="6" t="s">
        <v>89</v>
      </c>
      <c r="H7" s="11"/>
      <c r="I7" s="6" t="s">
        <v>83</v>
      </c>
      <c r="J7" s="11"/>
      <c r="K7" s="6" t="s">
        <v>90</v>
      </c>
      <c r="L7" s="10"/>
      <c r="M7" s="6" t="s">
        <v>89</v>
      </c>
      <c r="N7" s="11"/>
      <c r="O7" s="6" t="s">
        <v>83</v>
      </c>
      <c r="P7" s="11"/>
      <c r="Q7" s="6" t="s">
        <v>90</v>
      </c>
    </row>
    <row r="8" spans="1:17" ht="27" customHeight="1" x14ac:dyDescent="0.2">
      <c r="A8" s="24" t="s">
        <v>39</v>
      </c>
      <c r="B8" s="10"/>
      <c r="C8" s="24" t="s">
        <v>42</v>
      </c>
      <c r="D8" s="10"/>
      <c r="E8" s="21">
        <v>23</v>
      </c>
      <c r="F8" s="10"/>
      <c r="G8" s="20">
        <v>73678340</v>
      </c>
      <c r="H8" s="10"/>
      <c r="I8" s="20">
        <v>0</v>
      </c>
      <c r="J8" s="10"/>
      <c r="K8" s="20">
        <v>73678340</v>
      </c>
      <c r="L8" s="10"/>
      <c r="M8" s="20">
        <v>602566403</v>
      </c>
      <c r="N8" s="10"/>
      <c r="O8" s="20">
        <v>0</v>
      </c>
      <c r="P8" s="10"/>
      <c r="Q8" s="20">
        <v>602566403</v>
      </c>
    </row>
    <row r="9" spans="1:17" ht="27" customHeight="1" thickBot="1" x14ac:dyDescent="0.25">
      <c r="A9" s="4" t="s">
        <v>19</v>
      </c>
      <c r="B9" s="10"/>
      <c r="C9" s="17"/>
      <c r="D9" s="10"/>
      <c r="E9" s="17"/>
      <c r="F9" s="10"/>
      <c r="G9" s="17">
        <f>SUM(G8)</f>
        <v>73678340</v>
      </c>
      <c r="H9" s="10"/>
      <c r="I9" s="17">
        <v>0</v>
      </c>
      <c r="J9" s="10"/>
      <c r="K9" s="17">
        <f>SUM(K8)</f>
        <v>73678340</v>
      </c>
      <c r="L9" s="10"/>
      <c r="M9" s="17">
        <f>SUM(M8)</f>
        <v>602566403</v>
      </c>
      <c r="N9" s="10"/>
      <c r="O9" s="17">
        <v>0</v>
      </c>
      <c r="P9" s="10"/>
      <c r="Q9" s="17">
        <f>SUM(Q8)</f>
        <v>602566403</v>
      </c>
    </row>
    <row r="10" spans="1:17" ht="13.5" thickTop="1" x14ac:dyDescent="0.2"/>
    <row r="11" spans="1:17" x14ac:dyDescent="0.2">
      <c r="M11" s="39"/>
    </row>
  </sheetData>
  <mergeCells count="7">
    <mergeCell ref="A1:Q1"/>
    <mergeCell ref="A2:Q2"/>
    <mergeCell ref="A3:Q3"/>
    <mergeCell ref="A5:Q5"/>
    <mergeCell ref="A6:A7"/>
    <mergeCell ref="G6:K6"/>
    <mergeCell ref="M6:Q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workbookViewId="0">
      <selection activeCell="I27" sqref="I27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40" t="s">
        <v>97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21.75" customHeight="1" x14ac:dyDescent="0.2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ht="14.45" customHeight="1" x14ac:dyDescent="0.2"/>
    <row r="5" spans="1:13" ht="25.5" customHeight="1" x14ac:dyDescent="0.2">
      <c r="A5" s="46" t="s">
        <v>91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</row>
    <row r="6" spans="1:13" ht="25.5" customHeight="1" x14ac:dyDescent="0.2">
      <c r="A6" s="42" t="s">
        <v>52</v>
      </c>
      <c r="B6" s="10"/>
      <c r="C6" s="42" t="s">
        <v>61</v>
      </c>
      <c r="D6" s="42"/>
      <c r="E6" s="42"/>
      <c r="F6" s="42"/>
      <c r="G6" s="42"/>
      <c r="H6" s="10"/>
      <c r="I6" s="42" t="s">
        <v>62</v>
      </c>
      <c r="J6" s="42"/>
      <c r="K6" s="42"/>
      <c r="L6" s="42"/>
      <c r="M6" s="42"/>
    </row>
    <row r="7" spans="1:13" ht="25.5" customHeight="1" x14ac:dyDescent="0.2">
      <c r="A7" s="42"/>
      <c r="B7" s="10"/>
      <c r="C7" s="6" t="s">
        <v>89</v>
      </c>
      <c r="D7" s="11"/>
      <c r="E7" s="6" t="s">
        <v>83</v>
      </c>
      <c r="F7" s="11"/>
      <c r="G7" s="6" t="s">
        <v>90</v>
      </c>
      <c r="H7" s="10"/>
      <c r="I7" s="6" t="s">
        <v>89</v>
      </c>
      <c r="J7" s="11"/>
      <c r="K7" s="6" t="s">
        <v>83</v>
      </c>
      <c r="L7" s="11"/>
      <c r="M7" s="6" t="s">
        <v>90</v>
      </c>
    </row>
    <row r="8" spans="1:13" ht="25.5" customHeight="1" x14ac:dyDescent="0.2">
      <c r="A8" s="33" t="s">
        <v>48</v>
      </c>
      <c r="B8" s="10"/>
      <c r="C8" s="12">
        <v>34151</v>
      </c>
      <c r="D8" s="10"/>
      <c r="E8" s="12">
        <v>0</v>
      </c>
      <c r="F8" s="10"/>
      <c r="G8" s="12">
        <v>34151</v>
      </c>
      <c r="H8" s="10"/>
      <c r="I8" s="12">
        <v>116200</v>
      </c>
      <c r="J8" s="10"/>
      <c r="K8" s="12">
        <v>0</v>
      </c>
      <c r="L8" s="10"/>
      <c r="M8" s="12">
        <v>116200</v>
      </c>
    </row>
    <row r="9" spans="1:13" ht="25.5" customHeight="1" x14ac:dyDescent="0.2">
      <c r="A9" s="34" t="s">
        <v>49</v>
      </c>
      <c r="B9" s="10"/>
      <c r="C9" s="14">
        <v>311724</v>
      </c>
      <c r="D9" s="10"/>
      <c r="E9" s="14">
        <v>0</v>
      </c>
      <c r="F9" s="10"/>
      <c r="G9" s="14">
        <v>311724</v>
      </c>
      <c r="H9" s="10"/>
      <c r="I9" s="14">
        <v>8156355</v>
      </c>
      <c r="J9" s="10"/>
      <c r="K9" s="14">
        <v>0</v>
      </c>
      <c r="L9" s="10"/>
      <c r="M9" s="14">
        <v>8156355</v>
      </c>
    </row>
    <row r="10" spans="1:13" ht="25.5" customHeight="1" x14ac:dyDescent="0.2">
      <c r="A10" s="36" t="s">
        <v>49</v>
      </c>
      <c r="B10" s="10"/>
      <c r="C10" s="15">
        <v>540046</v>
      </c>
      <c r="D10" s="10"/>
      <c r="E10" s="15">
        <v>0</v>
      </c>
      <c r="F10" s="10"/>
      <c r="G10" s="15">
        <v>540046</v>
      </c>
      <c r="H10" s="10"/>
      <c r="I10" s="15">
        <v>10262202</v>
      </c>
      <c r="J10" s="10"/>
      <c r="K10" s="15">
        <v>0</v>
      </c>
      <c r="L10" s="10"/>
      <c r="M10" s="15">
        <v>10262202</v>
      </c>
    </row>
    <row r="11" spans="1:13" ht="25.5" customHeight="1" x14ac:dyDescent="0.2">
      <c r="A11" s="4" t="s">
        <v>19</v>
      </c>
      <c r="B11" s="10"/>
      <c r="C11" s="17">
        <f>SUM(C8:C10)</f>
        <v>885921</v>
      </c>
      <c r="D11" s="10"/>
      <c r="E11" s="17">
        <v>0</v>
      </c>
      <c r="F11" s="10"/>
      <c r="G11" s="17">
        <f>SUM(G8:G10)</f>
        <v>885921</v>
      </c>
      <c r="H11" s="10"/>
      <c r="I11" s="17">
        <f>SUM(I8:I10)</f>
        <v>18534757</v>
      </c>
      <c r="J11" s="10"/>
      <c r="K11" s="17">
        <v>0</v>
      </c>
      <c r="L11" s="10"/>
      <c r="M11" s="17">
        <f>SUM(M8:M10)</f>
        <v>18534757</v>
      </c>
    </row>
    <row r="12" spans="1:13" x14ac:dyDescent="0.2">
      <c r="M12" s="60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12"/>
  <sheetViews>
    <sheetView rightToLeft="1" workbookViewId="0">
      <selection activeCell="G25" sqref="G24:G25"/>
    </sheetView>
  </sheetViews>
  <sheetFormatPr defaultRowHeight="12.75" x14ac:dyDescent="0.2"/>
  <cols>
    <col min="1" max="1" width="30.7109375" customWidth="1"/>
    <col min="2" max="2" width="1.28515625" customWidth="1"/>
    <col min="3" max="3" width="12.140625" customWidth="1"/>
    <col min="4" max="4" width="1.28515625" customWidth="1"/>
    <col min="5" max="5" width="16.85546875" bestFit="1" customWidth="1"/>
    <col min="6" max="6" width="1.28515625" customWidth="1"/>
    <col min="7" max="7" width="17.7109375" customWidth="1"/>
    <col min="8" max="8" width="1.28515625" customWidth="1"/>
    <col min="9" max="9" width="22" bestFit="1" customWidth="1"/>
    <col min="10" max="10" width="1.28515625" customWidth="1"/>
    <col min="11" max="11" width="16.28515625" customWidth="1"/>
    <col min="12" max="12" width="1.28515625" customWidth="1"/>
    <col min="13" max="13" width="18.5703125" bestFit="1" customWidth="1"/>
    <col min="14" max="14" width="1.28515625" customWidth="1"/>
    <col min="15" max="15" width="18.5703125" bestFit="1" customWidth="1"/>
    <col min="16" max="16" width="1.28515625" customWidth="1"/>
    <col min="17" max="17" width="25" customWidth="1"/>
  </cols>
  <sheetData>
    <row r="1" spans="1:17" ht="29.1" customHeight="1" x14ac:dyDescent="0.2">
      <c r="A1" s="40" t="s">
        <v>97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21.75" customHeight="1" x14ac:dyDescent="0.2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14.45" customHeight="1" x14ac:dyDescent="0.2"/>
    <row r="5" spans="1:17" ht="28.5" customHeight="1" x14ac:dyDescent="0.2">
      <c r="A5" s="46" t="s">
        <v>109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ht="28.5" customHeight="1" x14ac:dyDescent="0.2">
      <c r="A6" s="42" t="s">
        <v>52</v>
      </c>
      <c r="B6" s="10"/>
      <c r="C6" s="42" t="s">
        <v>61</v>
      </c>
      <c r="D6" s="42"/>
      <c r="E6" s="42"/>
      <c r="F6" s="42"/>
      <c r="G6" s="42"/>
      <c r="H6" s="42"/>
      <c r="I6" s="42"/>
      <c r="J6" s="10"/>
      <c r="K6" s="42" t="s">
        <v>62</v>
      </c>
      <c r="L6" s="42"/>
      <c r="M6" s="42"/>
      <c r="N6" s="42"/>
      <c r="O6" s="42"/>
      <c r="P6" s="42"/>
      <c r="Q6" s="42"/>
    </row>
    <row r="7" spans="1:17" ht="28.5" customHeight="1" x14ac:dyDescent="0.2">
      <c r="A7" s="42"/>
      <c r="B7" s="10"/>
      <c r="C7" s="6" t="s">
        <v>11</v>
      </c>
      <c r="D7" s="11"/>
      <c r="E7" s="6" t="s">
        <v>92</v>
      </c>
      <c r="F7" s="11"/>
      <c r="G7" s="6" t="s">
        <v>93</v>
      </c>
      <c r="H7" s="11"/>
      <c r="I7" s="6" t="s">
        <v>94</v>
      </c>
      <c r="J7" s="10"/>
      <c r="K7" s="6" t="s">
        <v>11</v>
      </c>
      <c r="L7" s="11"/>
      <c r="M7" s="6" t="s">
        <v>92</v>
      </c>
      <c r="N7" s="11"/>
      <c r="O7" s="6" t="s">
        <v>93</v>
      </c>
      <c r="P7" s="11"/>
      <c r="Q7" s="6" t="s">
        <v>94</v>
      </c>
    </row>
    <row r="8" spans="1:17" ht="28.5" customHeight="1" x14ac:dyDescent="0.2">
      <c r="A8" s="33" t="s">
        <v>17</v>
      </c>
      <c r="B8" s="10"/>
      <c r="C8" s="62">
        <v>50444591</v>
      </c>
      <c r="D8" s="55"/>
      <c r="E8" s="62">
        <v>422119353772</v>
      </c>
      <c r="F8" s="55"/>
      <c r="G8" s="62">
        <f>E8-I8</f>
        <v>336495846531</v>
      </c>
      <c r="H8" s="55"/>
      <c r="I8" s="62">
        <v>85623507241</v>
      </c>
      <c r="J8" s="55"/>
      <c r="K8" s="62">
        <v>304605591</v>
      </c>
      <c r="L8" s="55"/>
      <c r="M8" s="62">
        <v>2353986002004</v>
      </c>
      <c r="N8" s="55"/>
      <c r="O8" s="62">
        <f>M8-Q8</f>
        <v>2167135185236</v>
      </c>
      <c r="P8" s="55"/>
      <c r="Q8" s="62">
        <v>186850816768</v>
      </c>
    </row>
    <row r="9" spans="1:17" ht="28.5" customHeight="1" x14ac:dyDescent="0.2">
      <c r="A9" s="34" t="s">
        <v>69</v>
      </c>
      <c r="B9" s="10"/>
      <c r="C9" s="63">
        <v>7492326</v>
      </c>
      <c r="D9" s="55"/>
      <c r="E9" s="63">
        <v>141200104144</v>
      </c>
      <c r="F9" s="55"/>
      <c r="G9" s="63">
        <f>E9-I9</f>
        <v>137601261154</v>
      </c>
      <c r="H9" s="55"/>
      <c r="I9" s="63">
        <v>3598842990</v>
      </c>
      <c r="J9" s="55"/>
      <c r="K9" s="63">
        <v>90506454</v>
      </c>
      <c r="L9" s="55"/>
      <c r="M9" s="63">
        <v>1555586489094</v>
      </c>
      <c r="N9" s="55"/>
      <c r="O9" s="63">
        <f>M9-Q9</f>
        <v>1531721334098</v>
      </c>
      <c r="P9" s="55"/>
      <c r="Q9" s="63">
        <v>23865154996</v>
      </c>
    </row>
    <row r="10" spans="1:17" ht="28.5" customHeight="1" x14ac:dyDescent="0.2">
      <c r="A10" s="34" t="s">
        <v>18</v>
      </c>
      <c r="B10" s="10"/>
      <c r="C10" s="63">
        <v>3450001</v>
      </c>
      <c r="D10" s="55"/>
      <c r="E10" s="63">
        <v>5304047340</v>
      </c>
      <c r="F10" s="55"/>
      <c r="G10" s="63">
        <f>E10-I10</f>
        <v>7334336445</v>
      </c>
      <c r="H10" s="55"/>
      <c r="I10" s="63">
        <v>-2030289105</v>
      </c>
      <c r="J10" s="55"/>
      <c r="K10" s="63">
        <v>35141795</v>
      </c>
      <c r="L10" s="55"/>
      <c r="M10" s="63">
        <v>60242453812</v>
      </c>
      <c r="N10" s="55"/>
      <c r="O10" s="63">
        <f>M10-Q10</f>
        <v>72539309411</v>
      </c>
      <c r="P10" s="55"/>
      <c r="Q10" s="63">
        <v>-12296855599</v>
      </c>
    </row>
    <row r="11" spans="1:17" ht="28.5" customHeight="1" x14ac:dyDescent="0.2">
      <c r="A11" s="36" t="s">
        <v>70</v>
      </c>
      <c r="B11" s="10"/>
      <c r="C11" s="53">
        <v>0</v>
      </c>
      <c r="D11" s="55"/>
      <c r="E11" s="53">
        <v>0</v>
      </c>
      <c r="F11" s="55"/>
      <c r="G11" s="53">
        <v>0</v>
      </c>
      <c r="H11" s="55"/>
      <c r="I11" s="53">
        <v>0</v>
      </c>
      <c r="J11" s="55"/>
      <c r="K11" s="53">
        <v>10157992</v>
      </c>
      <c r="L11" s="55"/>
      <c r="M11" s="53">
        <v>313656633668</v>
      </c>
      <c r="N11" s="55"/>
      <c r="O11" s="53">
        <f>M11-Q11</f>
        <v>311192803500</v>
      </c>
      <c r="P11" s="55"/>
      <c r="Q11" s="53">
        <v>2463830168</v>
      </c>
    </row>
    <row r="12" spans="1:17" ht="28.5" customHeight="1" thickBot="1" x14ac:dyDescent="0.25">
      <c r="A12" s="4" t="s">
        <v>19</v>
      </c>
      <c r="B12" s="10"/>
      <c r="C12" s="59">
        <f>SUM(C8:C11)</f>
        <v>61386918</v>
      </c>
      <c r="D12" s="55"/>
      <c r="E12" s="59">
        <f>SUM(E8:E11)</f>
        <v>568623505256</v>
      </c>
      <c r="F12" s="55"/>
      <c r="G12" s="59">
        <f>SUM(G8:G11)</f>
        <v>481431444130</v>
      </c>
      <c r="H12" s="55"/>
      <c r="I12" s="59">
        <f>SUM(I8:I11)</f>
        <v>87192061126</v>
      </c>
      <c r="J12" s="55"/>
      <c r="K12" s="59">
        <f>SUM(K8:K11)</f>
        <v>440411832</v>
      </c>
      <c r="L12" s="55"/>
      <c r="M12" s="59">
        <f>SUM(M8:M11)</f>
        <v>4283471578578</v>
      </c>
      <c r="N12" s="55"/>
      <c r="O12" s="59">
        <f>SUM(O8:O11)</f>
        <v>4082588632245</v>
      </c>
      <c r="P12" s="55"/>
      <c r="Q12" s="59">
        <f>SUM(Q8:Q11)</f>
        <v>200882946333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19"/>
  <sheetViews>
    <sheetView rightToLeft="1" workbookViewId="0">
      <selection activeCell="C19" sqref="C19"/>
    </sheetView>
  </sheetViews>
  <sheetFormatPr defaultRowHeight="12.75" x14ac:dyDescent="0.2"/>
  <cols>
    <col min="1" max="1" width="29.85546875" customWidth="1"/>
    <col min="2" max="2" width="1.28515625" customWidth="1"/>
    <col min="3" max="3" width="14.5703125" bestFit="1" customWidth="1"/>
    <col min="4" max="4" width="1.28515625" customWidth="1"/>
    <col min="5" max="5" width="21.42578125" bestFit="1" customWidth="1"/>
    <col min="6" max="6" width="1.28515625" customWidth="1"/>
    <col min="7" max="7" width="19.5703125" bestFit="1" customWidth="1"/>
    <col min="8" max="8" width="1.28515625" customWidth="1"/>
    <col min="9" max="9" width="26.42578125" bestFit="1" customWidth="1"/>
    <col min="10" max="10" width="1.28515625" customWidth="1"/>
    <col min="11" max="11" width="16.5703125" bestFit="1" customWidth="1"/>
    <col min="12" max="12" width="1.28515625" customWidth="1"/>
    <col min="13" max="13" width="21.42578125" bestFit="1" customWidth="1"/>
    <col min="14" max="14" width="1.28515625" customWidth="1"/>
    <col min="15" max="15" width="19.7109375" bestFit="1" customWidth="1"/>
    <col min="16" max="16" width="1.28515625" customWidth="1"/>
    <col min="17" max="17" width="26.42578125" bestFit="1" customWidth="1"/>
  </cols>
  <sheetData>
    <row r="1" spans="1:17" ht="29.1" customHeight="1" x14ac:dyDescent="0.2">
      <c r="A1" s="40" t="s">
        <v>97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21.75" customHeight="1" x14ac:dyDescent="0.2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14.45" customHeight="1" x14ac:dyDescent="0.2"/>
    <row r="5" spans="1:17" ht="27.75" customHeight="1" x14ac:dyDescent="0.2">
      <c r="A5" s="46" t="s">
        <v>95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ht="27.75" customHeight="1" x14ac:dyDescent="0.2">
      <c r="A6" s="42" t="s">
        <v>52</v>
      </c>
      <c r="B6" s="10"/>
      <c r="C6" s="42" t="s">
        <v>61</v>
      </c>
      <c r="D6" s="42"/>
      <c r="E6" s="42"/>
      <c r="F6" s="42"/>
      <c r="G6" s="42"/>
      <c r="H6" s="42"/>
      <c r="I6" s="42"/>
      <c r="J6" s="10"/>
      <c r="K6" s="42" t="s">
        <v>62</v>
      </c>
      <c r="L6" s="42"/>
      <c r="M6" s="42"/>
      <c r="N6" s="42"/>
      <c r="O6" s="42"/>
      <c r="P6" s="42"/>
      <c r="Q6" s="42"/>
    </row>
    <row r="7" spans="1:17" ht="27.75" customHeight="1" x14ac:dyDescent="0.2">
      <c r="A7" s="42"/>
      <c r="B7" s="10"/>
      <c r="C7" s="6" t="s">
        <v>11</v>
      </c>
      <c r="D7" s="11"/>
      <c r="E7" s="6" t="s">
        <v>13</v>
      </c>
      <c r="F7" s="11"/>
      <c r="G7" s="6" t="s">
        <v>93</v>
      </c>
      <c r="H7" s="11"/>
      <c r="I7" s="6" t="s">
        <v>96</v>
      </c>
      <c r="J7" s="10"/>
      <c r="K7" s="6" t="s">
        <v>11</v>
      </c>
      <c r="L7" s="11"/>
      <c r="M7" s="6" t="s">
        <v>13</v>
      </c>
      <c r="N7" s="11"/>
      <c r="O7" s="6" t="s">
        <v>93</v>
      </c>
      <c r="P7" s="11"/>
      <c r="Q7" s="6" t="s">
        <v>96</v>
      </c>
    </row>
    <row r="8" spans="1:17" ht="27.75" customHeight="1" x14ac:dyDescent="0.2">
      <c r="A8" s="33" t="s">
        <v>17</v>
      </c>
      <c r="B8" s="10"/>
      <c r="C8" s="62">
        <v>2224073637</v>
      </c>
      <c r="D8" s="55"/>
      <c r="E8" s="62">
        <v>19223615899960</v>
      </c>
      <c r="F8" s="55"/>
      <c r="G8" s="62">
        <f>E8-I8</f>
        <v>17557523461439</v>
      </c>
      <c r="H8" s="55"/>
      <c r="I8" s="62">
        <v>1666092438521</v>
      </c>
      <c r="J8" s="55"/>
      <c r="K8" s="62">
        <v>2224073637</v>
      </c>
      <c r="L8" s="55"/>
      <c r="M8" s="62">
        <v>19223615899960</v>
      </c>
      <c r="N8" s="55"/>
      <c r="O8" s="62">
        <f>M8-Q8</f>
        <v>14868185921963</v>
      </c>
      <c r="P8" s="55"/>
      <c r="Q8" s="62">
        <v>4355429977997</v>
      </c>
    </row>
    <row r="9" spans="1:17" ht="27.75" customHeight="1" x14ac:dyDescent="0.2">
      <c r="A9" s="34" t="s">
        <v>69</v>
      </c>
      <c r="B9" s="10"/>
      <c r="C9" s="63">
        <v>124253052</v>
      </c>
      <c r="D9" s="55"/>
      <c r="E9" s="63">
        <v>2360434268989</v>
      </c>
      <c r="F9" s="55"/>
      <c r="G9" s="63">
        <f t="shared" ref="G9:G11" si="0">E9-I9</f>
        <v>2312982938869</v>
      </c>
      <c r="H9" s="55"/>
      <c r="I9" s="63">
        <v>47451330120</v>
      </c>
      <c r="J9" s="55"/>
      <c r="K9" s="63">
        <v>124253052</v>
      </c>
      <c r="L9" s="55"/>
      <c r="M9" s="63">
        <v>2360434268989</v>
      </c>
      <c r="N9" s="55"/>
      <c r="O9" s="63">
        <f>M9-Q9</f>
        <v>2229230396910</v>
      </c>
      <c r="P9" s="55"/>
      <c r="Q9" s="63">
        <v>131203872079</v>
      </c>
    </row>
    <row r="10" spans="1:17" ht="27.75" customHeight="1" x14ac:dyDescent="0.2">
      <c r="A10" s="34" t="s">
        <v>18</v>
      </c>
      <c r="B10" s="10"/>
      <c r="C10" s="63">
        <v>3757974883</v>
      </c>
      <c r="D10" s="55"/>
      <c r="E10" s="63">
        <v>5358554559121</v>
      </c>
      <c r="F10" s="55"/>
      <c r="G10" s="63">
        <f t="shared" si="0"/>
        <v>5799571172081</v>
      </c>
      <c r="H10" s="55"/>
      <c r="I10" s="63">
        <v>-441016612960</v>
      </c>
      <c r="J10" s="55"/>
      <c r="K10" s="63">
        <v>3757974883</v>
      </c>
      <c r="L10" s="55"/>
      <c r="M10" s="63">
        <v>5358554559121</v>
      </c>
      <c r="N10" s="55"/>
      <c r="O10" s="63">
        <f>M10-Q10</f>
        <v>7608160306705</v>
      </c>
      <c r="P10" s="55"/>
      <c r="Q10" s="63">
        <v>-2249605747584</v>
      </c>
    </row>
    <row r="11" spans="1:17" ht="27.75" customHeight="1" x14ac:dyDescent="0.2">
      <c r="A11" s="36" t="s">
        <v>39</v>
      </c>
      <c r="B11" s="10"/>
      <c r="C11" s="53">
        <v>5000</v>
      </c>
      <c r="D11" s="55"/>
      <c r="E11" s="53">
        <v>4921175133</v>
      </c>
      <c r="F11" s="55"/>
      <c r="G11" s="53">
        <f t="shared" si="0"/>
        <v>4921175133</v>
      </c>
      <c r="H11" s="55"/>
      <c r="I11" s="53">
        <v>0</v>
      </c>
      <c r="J11" s="55"/>
      <c r="K11" s="53">
        <v>5000</v>
      </c>
      <c r="L11" s="55"/>
      <c r="M11" s="53">
        <v>4994853473</v>
      </c>
      <c r="N11" s="55"/>
      <c r="O11" s="53">
        <f>M11-Q11</f>
        <v>5162931528</v>
      </c>
      <c r="P11" s="55"/>
      <c r="Q11" s="53">
        <v>-168078055</v>
      </c>
    </row>
    <row r="12" spans="1:17" ht="27.75" customHeight="1" thickBot="1" x14ac:dyDescent="0.25">
      <c r="A12" s="4" t="s">
        <v>19</v>
      </c>
      <c r="B12" s="10"/>
      <c r="C12" s="59">
        <f>SUM(C8:C11)</f>
        <v>6106306572</v>
      </c>
      <c r="D12" s="55"/>
      <c r="E12" s="59">
        <f>SUM(E8:E11)</f>
        <v>26947525903203</v>
      </c>
      <c r="F12" s="55"/>
      <c r="G12" s="59">
        <f>SUM(G8:G11)</f>
        <v>25674998747522</v>
      </c>
      <c r="H12" s="55"/>
      <c r="I12" s="59">
        <f>SUM(I8:I11)</f>
        <v>1272527155681</v>
      </c>
      <c r="J12" s="55"/>
      <c r="K12" s="59">
        <f>SUM(K8:K11)</f>
        <v>6106306572</v>
      </c>
      <c r="L12" s="55"/>
      <c r="M12" s="59">
        <f>SUM(M8:M11)</f>
        <v>26947599581543</v>
      </c>
      <c r="N12" s="55"/>
      <c r="O12" s="59">
        <f>SUM(O8:O11)</f>
        <v>24710739557106</v>
      </c>
      <c r="P12" s="55"/>
      <c r="Q12" s="59">
        <f>SUM(Q8:Q11)</f>
        <v>2236860024437</v>
      </c>
    </row>
    <row r="14" spans="1:17" x14ac:dyDescent="0.2">
      <c r="I14" s="61"/>
      <c r="Q14" s="60"/>
    </row>
    <row r="15" spans="1:17" x14ac:dyDescent="0.2">
      <c r="E15" s="61"/>
      <c r="I15" s="61"/>
      <c r="K15" s="60"/>
      <c r="M15" s="60"/>
      <c r="Q15" s="60"/>
    </row>
    <row r="16" spans="1:17" x14ac:dyDescent="0.2">
      <c r="E16" s="61"/>
    </row>
    <row r="17" spans="5:13" x14ac:dyDescent="0.2">
      <c r="E17" s="61"/>
      <c r="M17" s="61"/>
    </row>
    <row r="18" spans="5:13" x14ac:dyDescent="0.2">
      <c r="E18" s="61"/>
      <c r="K18" s="61"/>
      <c r="M18" s="61"/>
    </row>
    <row r="19" spans="5:13" x14ac:dyDescent="0.2">
      <c r="K19" s="6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2"/>
  <sheetViews>
    <sheetView rightToLeft="1" workbookViewId="0">
      <selection activeCell="C26" sqref="C26"/>
    </sheetView>
  </sheetViews>
  <sheetFormatPr defaultRowHeight="12.75" x14ac:dyDescent="0.2"/>
  <cols>
    <col min="1" max="1" width="3.5703125" bestFit="1" customWidth="1"/>
    <col min="2" max="2" width="2.5703125" customWidth="1"/>
    <col min="3" max="3" width="19.42578125" customWidth="1"/>
    <col min="4" max="4" width="1.28515625" customWidth="1"/>
    <col min="5" max="5" width="15.140625" customWidth="1"/>
    <col min="6" max="6" width="1.28515625" customWidth="1"/>
    <col min="7" max="7" width="19" bestFit="1" customWidth="1"/>
    <col min="8" max="8" width="1.28515625" customWidth="1"/>
    <col min="9" max="9" width="18.85546875" bestFit="1" customWidth="1"/>
    <col min="10" max="10" width="1.28515625" customWidth="1"/>
    <col min="11" max="11" width="11" bestFit="1" customWidth="1"/>
    <col min="12" max="12" width="1.28515625" customWidth="1"/>
    <col min="13" max="13" width="16.140625" bestFit="1" customWidth="1"/>
    <col min="14" max="14" width="1.28515625" customWidth="1"/>
    <col min="15" max="15" width="13.7109375" customWidth="1"/>
    <col min="16" max="16" width="1.28515625" customWidth="1"/>
    <col min="17" max="17" width="16.140625" bestFit="1" customWidth="1"/>
    <col min="18" max="18" width="1.28515625" customWidth="1"/>
    <col min="19" max="19" width="13.85546875" bestFit="1" customWidth="1"/>
    <col min="20" max="20" width="1.28515625" customWidth="1"/>
    <col min="21" max="21" width="16.140625" bestFit="1" customWidth="1"/>
    <col min="22" max="22" width="1.28515625" customWidth="1"/>
    <col min="23" max="23" width="19" bestFit="1" customWidth="1"/>
    <col min="24" max="24" width="1.28515625" customWidth="1"/>
    <col min="25" max="25" width="19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40" t="s">
        <v>97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1.75" customHeight="1" x14ac:dyDescent="0.2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</row>
    <row r="3" spans="1:27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27" ht="23.25" customHeight="1" x14ac:dyDescent="0.2">
      <c r="A4" s="1" t="s">
        <v>3</v>
      </c>
      <c r="B4" s="46" t="s">
        <v>103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</row>
    <row r="5" spans="1:27" ht="23.25" customHeight="1" x14ac:dyDescent="0.2">
      <c r="A5" s="46" t="s">
        <v>4</v>
      </c>
      <c r="B5" s="46"/>
      <c r="C5" s="46" t="s">
        <v>104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</row>
    <row r="6" spans="1:27" ht="30" customHeight="1" x14ac:dyDescent="0.2">
      <c r="A6" s="10"/>
      <c r="B6" s="10"/>
      <c r="C6" s="10"/>
      <c r="D6" s="10"/>
      <c r="E6" s="42" t="s">
        <v>5</v>
      </c>
      <c r="F6" s="42"/>
      <c r="G6" s="42"/>
      <c r="H6" s="42"/>
      <c r="I6" s="42"/>
      <c r="J6" s="10"/>
      <c r="K6" s="42" t="s">
        <v>6</v>
      </c>
      <c r="L6" s="42"/>
      <c r="M6" s="42"/>
      <c r="N6" s="42"/>
      <c r="O6" s="42"/>
      <c r="P6" s="42"/>
      <c r="Q6" s="42"/>
      <c r="R6" s="10"/>
      <c r="S6" s="42" t="s">
        <v>7</v>
      </c>
      <c r="T6" s="42"/>
      <c r="U6" s="42"/>
      <c r="V6" s="42"/>
      <c r="W6" s="42"/>
      <c r="X6" s="42"/>
      <c r="Y6" s="42"/>
      <c r="Z6" s="42"/>
      <c r="AA6" s="42"/>
    </row>
    <row r="7" spans="1:27" ht="30" customHeight="1" x14ac:dyDescent="0.2">
      <c r="A7" s="10"/>
      <c r="B7" s="10"/>
      <c r="C7" s="10"/>
      <c r="D7" s="10"/>
      <c r="E7" s="11"/>
      <c r="F7" s="11"/>
      <c r="G7" s="11"/>
      <c r="H7" s="11"/>
      <c r="I7" s="11"/>
      <c r="J7" s="10"/>
      <c r="K7" s="45" t="s">
        <v>8</v>
      </c>
      <c r="L7" s="45"/>
      <c r="M7" s="45"/>
      <c r="N7" s="11"/>
      <c r="O7" s="45" t="s">
        <v>9</v>
      </c>
      <c r="P7" s="45"/>
      <c r="Q7" s="45"/>
      <c r="R7" s="10"/>
      <c r="S7" s="11"/>
      <c r="T7" s="11"/>
      <c r="U7" s="11"/>
      <c r="V7" s="11"/>
      <c r="W7" s="11"/>
      <c r="X7" s="11"/>
      <c r="Y7" s="11"/>
      <c r="Z7" s="11"/>
      <c r="AA7" s="11"/>
    </row>
    <row r="8" spans="1:27" ht="30" customHeight="1" x14ac:dyDescent="0.2">
      <c r="A8" s="42" t="s">
        <v>10</v>
      </c>
      <c r="B8" s="42"/>
      <c r="C8" s="42"/>
      <c r="D8" s="10"/>
      <c r="E8" s="2" t="s">
        <v>11</v>
      </c>
      <c r="F8" s="10"/>
      <c r="G8" s="2" t="s">
        <v>12</v>
      </c>
      <c r="H8" s="10"/>
      <c r="I8" s="2" t="s">
        <v>13</v>
      </c>
      <c r="J8" s="10"/>
      <c r="K8" s="3" t="s">
        <v>11</v>
      </c>
      <c r="L8" s="11"/>
      <c r="M8" s="3" t="s">
        <v>12</v>
      </c>
      <c r="N8" s="10"/>
      <c r="O8" s="3" t="s">
        <v>11</v>
      </c>
      <c r="P8" s="11"/>
      <c r="Q8" s="3" t="s">
        <v>14</v>
      </c>
      <c r="R8" s="10"/>
      <c r="S8" s="2" t="s">
        <v>11</v>
      </c>
      <c r="T8" s="10"/>
      <c r="U8" s="2" t="s">
        <v>15</v>
      </c>
      <c r="V8" s="10"/>
      <c r="W8" s="2" t="s">
        <v>12</v>
      </c>
      <c r="X8" s="10"/>
      <c r="Y8" s="2" t="s">
        <v>13</v>
      </c>
      <c r="Z8" s="10"/>
      <c r="AA8" s="2" t="s">
        <v>16</v>
      </c>
    </row>
    <row r="9" spans="1:27" ht="30" customHeight="1" x14ac:dyDescent="0.2">
      <c r="A9" s="43" t="s">
        <v>17</v>
      </c>
      <c r="B9" s="43"/>
      <c r="C9" s="43"/>
      <c r="E9" s="12">
        <v>2257961228</v>
      </c>
      <c r="F9" s="10"/>
      <c r="G9" s="12">
        <v>10709414795472</v>
      </c>
      <c r="H9" s="10"/>
      <c r="I9" s="12">
        <v>17756649546663.102</v>
      </c>
      <c r="J9" s="10"/>
      <c r="K9" s="12">
        <v>16557000</v>
      </c>
      <c r="L9" s="10"/>
      <c r="M9" s="12">
        <v>137690815595</v>
      </c>
      <c r="N9" s="10"/>
      <c r="O9" s="12">
        <v>50444591</v>
      </c>
      <c r="P9" s="10"/>
      <c r="Q9" s="12">
        <v>422119353772</v>
      </c>
      <c r="R9" s="10"/>
      <c r="S9" s="12">
        <v>2224073637</v>
      </c>
      <c r="T9" s="10"/>
      <c r="U9" s="12">
        <v>8650</v>
      </c>
      <c r="V9" s="10"/>
      <c r="W9" s="12">
        <v>10607410746865</v>
      </c>
      <c r="X9" s="10"/>
      <c r="Y9" s="12">
        <v>19223615899960</v>
      </c>
      <c r="Z9" s="10"/>
      <c r="AA9" s="13">
        <v>71.33</v>
      </c>
    </row>
    <row r="10" spans="1:27" ht="30" customHeight="1" x14ac:dyDescent="0.2">
      <c r="A10" s="44" t="s">
        <v>18</v>
      </c>
      <c r="B10" s="44"/>
      <c r="C10" s="44"/>
      <c r="E10" s="14">
        <v>3754764884</v>
      </c>
      <c r="F10" s="10"/>
      <c r="G10" s="15">
        <v>7346557744426</v>
      </c>
      <c r="H10" s="10"/>
      <c r="I10" s="15">
        <v>5796702900853.21</v>
      </c>
      <c r="J10" s="10"/>
      <c r="K10" s="15">
        <v>6660000</v>
      </c>
      <c r="L10" s="10"/>
      <c r="M10" s="15">
        <v>9855073444</v>
      </c>
      <c r="N10" s="10"/>
      <c r="O10" s="15">
        <v>3450001</v>
      </c>
      <c r="P10" s="10"/>
      <c r="Q10" s="15">
        <v>5304047340</v>
      </c>
      <c r="R10" s="10"/>
      <c r="S10" s="15">
        <v>3757974883</v>
      </c>
      <c r="T10" s="10"/>
      <c r="U10" s="15">
        <v>1427</v>
      </c>
      <c r="V10" s="10"/>
      <c r="W10" s="15">
        <v>7349663599036</v>
      </c>
      <c r="X10" s="10"/>
      <c r="Y10" s="15">
        <v>5358554559121</v>
      </c>
      <c r="Z10" s="10"/>
      <c r="AA10" s="16">
        <v>19.88</v>
      </c>
    </row>
    <row r="11" spans="1:27" ht="30" customHeight="1" thickBot="1" x14ac:dyDescent="0.25">
      <c r="A11" s="41" t="s">
        <v>19</v>
      </c>
      <c r="B11" s="41"/>
      <c r="C11" s="41"/>
      <c r="E11" s="17">
        <f>SUM(E9:E10)</f>
        <v>6012726112</v>
      </c>
      <c r="F11" s="10"/>
      <c r="G11" s="17">
        <f>SUM(G9:G10)</f>
        <v>18055972539898</v>
      </c>
      <c r="H11" s="10"/>
      <c r="I11" s="17">
        <f>SUM(I9:I10)</f>
        <v>23553352447516.313</v>
      </c>
      <c r="J11" s="10"/>
      <c r="K11" s="17">
        <f>SUM(K9:K10)</f>
        <v>23217000</v>
      </c>
      <c r="L11" s="10"/>
      <c r="M11" s="17">
        <f>SUM(M9:M10)</f>
        <v>147545889039</v>
      </c>
      <c r="N11" s="10"/>
      <c r="O11" s="17">
        <f>SUM(O9:O10)</f>
        <v>53894592</v>
      </c>
      <c r="P11" s="10"/>
      <c r="Q11" s="17">
        <f>SUM(Q9:Q10)</f>
        <v>427423401112</v>
      </c>
      <c r="R11" s="10"/>
      <c r="S11" s="17">
        <f>SUM(S9:S10)</f>
        <v>5982048520</v>
      </c>
      <c r="T11" s="10"/>
      <c r="U11" s="17"/>
      <c r="V11" s="19">
        <f>SUM(S11:U11)</f>
        <v>5982048520</v>
      </c>
      <c r="W11" s="17">
        <f>SUM(W9:W10)</f>
        <v>17957074345901</v>
      </c>
      <c r="X11" s="10"/>
      <c r="Y11" s="17">
        <f>SUM(Y9:Y10)</f>
        <v>24582170459081</v>
      </c>
      <c r="Z11" s="10"/>
      <c r="AA11" s="18">
        <f>SUM(AA9:AA10)</f>
        <v>91.21</v>
      </c>
    </row>
    <row r="12" spans="1:27" ht="13.5" thickTop="1" x14ac:dyDescent="0.2"/>
  </sheetData>
  <mergeCells count="15">
    <mergeCell ref="K6:Q6"/>
    <mergeCell ref="S6:AA6"/>
    <mergeCell ref="K7:M7"/>
    <mergeCell ref="O7:Q7"/>
    <mergeCell ref="A1:AA1"/>
    <mergeCell ref="A2:AA2"/>
    <mergeCell ref="A3:AA3"/>
    <mergeCell ref="B4:AA4"/>
    <mergeCell ref="A5:B5"/>
    <mergeCell ref="C5:AA5"/>
    <mergeCell ref="A11:C11"/>
    <mergeCell ref="A8:C8"/>
    <mergeCell ref="A9:C9"/>
    <mergeCell ref="A10:C10"/>
    <mergeCell ref="E6:I6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5"/>
  <sheetViews>
    <sheetView rightToLeft="1" workbookViewId="0">
      <selection activeCell="B30" sqref="B30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12.140625" bestFit="1" customWidth="1"/>
    <col min="5" max="5" width="1.28515625" customWidth="1"/>
    <col min="6" max="6" width="17.5703125" bestFit="1" customWidth="1"/>
    <col min="7" max="7" width="1.28515625" customWidth="1"/>
    <col min="8" max="8" width="17.5703125" bestFit="1" customWidth="1"/>
    <col min="9" max="9" width="1.28515625" customWidth="1"/>
    <col min="10" max="10" width="10.85546875" bestFit="1" customWidth="1"/>
    <col min="11" max="11" width="1.28515625" customWidth="1"/>
    <col min="12" max="12" width="16.140625" bestFit="1" customWidth="1"/>
    <col min="13" max="13" width="1.28515625" customWidth="1"/>
    <col min="14" max="14" width="10.5703125" bestFit="1" customWidth="1"/>
    <col min="15" max="15" width="1.28515625" customWidth="1"/>
    <col min="16" max="16" width="16.140625" bestFit="1" customWidth="1"/>
    <col min="17" max="17" width="1.28515625" customWidth="1"/>
    <col min="18" max="18" width="12.140625" bestFit="1" customWidth="1"/>
    <col min="19" max="19" width="1.28515625" customWidth="1"/>
    <col min="20" max="20" width="22.28515625" bestFit="1" customWidth="1"/>
    <col min="21" max="21" width="1.28515625" customWidth="1"/>
    <col min="22" max="22" width="17.7109375" bestFit="1" customWidth="1"/>
    <col min="23" max="23" width="1.28515625" customWidth="1"/>
    <col min="24" max="24" width="17.5703125" bestFit="1" customWidth="1"/>
    <col min="25" max="25" width="1.28515625" customWidth="1"/>
    <col min="26" max="26" width="18.28515625" bestFit="1" customWidth="1"/>
    <col min="27" max="27" width="0.28515625" customWidth="1"/>
  </cols>
  <sheetData>
    <row r="1" spans="1:26" ht="29.1" customHeight="1" x14ac:dyDescent="0.2">
      <c r="A1" s="40" t="s">
        <v>97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26" ht="21.75" customHeight="1" x14ac:dyDescent="0.2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 spans="1:26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</row>
    <row r="4" spans="1:26" ht="14.45" customHeight="1" x14ac:dyDescent="0.2"/>
    <row r="5" spans="1:26" ht="27.75" customHeight="1" x14ac:dyDescent="0.2">
      <c r="A5" s="1" t="s">
        <v>22</v>
      </c>
      <c r="B5" s="46" t="s">
        <v>23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</row>
    <row r="6" spans="1:26" ht="27.75" customHeight="1" x14ac:dyDescent="0.2">
      <c r="A6" s="10"/>
      <c r="B6" s="10"/>
      <c r="C6" s="10"/>
      <c r="D6" s="42" t="s">
        <v>5</v>
      </c>
      <c r="E6" s="42"/>
      <c r="F6" s="42"/>
      <c r="G6" s="42"/>
      <c r="H6" s="42"/>
      <c r="I6" s="10"/>
      <c r="J6" s="42" t="s">
        <v>6</v>
      </c>
      <c r="K6" s="42"/>
      <c r="L6" s="42"/>
      <c r="M6" s="42"/>
      <c r="N6" s="42"/>
      <c r="O6" s="42"/>
      <c r="P6" s="42"/>
      <c r="Q6" s="10"/>
      <c r="R6" s="42" t="s">
        <v>7</v>
      </c>
      <c r="S6" s="42"/>
      <c r="T6" s="42"/>
      <c r="U6" s="42"/>
      <c r="V6" s="42"/>
      <c r="W6" s="42"/>
      <c r="X6" s="42"/>
      <c r="Y6" s="42"/>
      <c r="Z6" s="42"/>
    </row>
    <row r="7" spans="1:26" ht="27.75" customHeight="1" x14ac:dyDescent="0.2">
      <c r="A7" s="10"/>
      <c r="B7" s="10"/>
      <c r="C7" s="10"/>
      <c r="D7" s="11"/>
      <c r="E7" s="11"/>
      <c r="F7" s="11"/>
      <c r="G7" s="11"/>
      <c r="H7" s="11"/>
      <c r="I7" s="10"/>
      <c r="J7" s="45" t="s">
        <v>24</v>
      </c>
      <c r="K7" s="45"/>
      <c r="L7" s="45"/>
      <c r="M7" s="11"/>
      <c r="N7" s="45" t="s">
        <v>25</v>
      </c>
      <c r="O7" s="45"/>
      <c r="P7" s="45"/>
      <c r="Q7" s="10"/>
      <c r="R7" s="11"/>
      <c r="S7" s="11"/>
      <c r="T7" s="11"/>
      <c r="U7" s="11"/>
      <c r="V7" s="11"/>
      <c r="W7" s="11"/>
      <c r="X7" s="11"/>
      <c r="Y7" s="11"/>
      <c r="Z7" s="11"/>
    </row>
    <row r="8" spans="1:26" ht="27.75" customHeight="1" x14ac:dyDescent="0.2">
      <c r="A8" s="42" t="s">
        <v>26</v>
      </c>
      <c r="B8" s="42"/>
      <c r="C8" s="10"/>
      <c r="D8" s="9" t="s">
        <v>27</v>
      </c>
      <c r="E8" s="10"/>
      <c r="F8" s="2" t="s">
        <v>12</v>
      </c>
      <c r="G8" s="10"/>
      <c r="H8" s="2" t="s">
        <v>13</v>
      </c>
      <c r="I8" s="10"/>
      <c r="J8" s="3" t="s">
        <v>11</v>
      </c>
      <c r="K8" s="11"/>
      <c r="L8" s="3" t="s">
        <v>12</v>
      </c>
      <c r="M8" s="10"/>
      <c r="N8" s="3" t="s">
        <v>11</v>
      </c>
      <c r="O8" s="11"/>
      <c r="P8" s="3" t="s">
        <v>14</v>
      </c>
      <c r="Q8" s="10"/>
      <c r="R8" s="2" t="s">
        <v>11</v>
      </c>
      <c r="S8" s="10"/>
      <c r="T8" s="2" t="s">
        <v>28</v>
      </c>
      <c r="U8" s="10"/>
      <c r="V8" s="2" t="s">
        <v>12</v>
      </c>
      <c r="W8" s="10"/>
      <c r="X8" s="2" t="s">
        <v>13</v>
      </c>
      <c r="Y8" s="10"/>
      <c r="Z8" s="2" t="s">
        <v>16</v>
      </c>
    </row>
    <row r="9" spans="1:26" ht="27.75" customHeight="1" x14ac:dyDescent="0.2">
      <c r="A9" s="47" t="s">
        <v>29</v>
      </c>
      <c r="B9" s="47"/>
      <c r="C9" s="10"/>
      <c r="D9" s="23">
        <v>109351510</v>
      </c>
      <c r="E9" s="10"/>
      <c r="F9" s="20">
        <v>1945868264411</v>
      </c>
      <c r="G9" s="10"/>
      <c r="H9" s="20">
        <v>2029620806371.5701</v>
      </c>
      <c r="I9" s="10"/>
      <c r="J9" s="20">
        <v>22393868</v>
      </c>
      <c r="K9" s="10"/>
      <c r="L9" s="20">
        <v>420989873592</v>
      </c>
      <c r="M9" s="10"/>
      <c r="N9" s="20">
        <v>7492326</v>
      </c>
      <c r="O9" s="10"/>
      <c r="P9" s="20">
        <v>141200104144</v>
      </c>
      <c r="Q9" s="10"/>
      <c r="R9" s="20">
        <v>124253052</v>
      </c>
      <c r="S9" s="10"/>
      <c r="T9" s="20">
        <v>19004</v>
      </c>
      <c r="U9" s="10"/>
      <c r="V9" s="20">
        <v>2229230396909</v>
      </c>
      <c r="W9" s="10"/>
      <c r="X9" s="20">
        <v>2360434268989</v>
      </c>
      <c r="Y9" s="10"/>
      <c r="Z9" s="21">
        <v>8.76</v>
      </c>
    </row>
    <row r="10" spans="1:26" ht="27.75" customHeight="1" thickBot="1" x14ac:dyDescent="0.25">
      <c r="A10" s="41" t="s">
        <v>19</v>
      </c>
      <c r="B10" s="41"/>
      <c r="C10" s="10"/>
      <c r="D10" s="22">
        <v>109351510</v>
      </c>
      <c r="E10" s="10"/>
      <c r="F10" s="17">
        <v>1945868264411</v>
      </c>
      <c r="G10" s="10"/>
      <c r="H10" s="17">
        <v>2029620806371.5701</v>
      </c>
      <c r="I10" s="10"/>
      <c r="J10" s="17">
        <v>22393868</v>
      </c>
      <c r="K10" s="10"/>
      <c r="L10" s="17">
        <v>420989873592</v>
      </c>
      <c r="M10" s="10"/>
      <c r="N10" s="17">
        <v>7492326</v>
      </c>
      <c r="O10" s="10"/>
      <c r="P10" s="17">
        <v>141200104144</v>
      </c>
      <c r="Q10" s="10"/>
      <c r="R10" s="17">
        <v>124253052</v>
      </c>
      <c r="S10" s="10"/>
      <c r="T10" s="17"/>
      <c r="U10" s="10"/>
      <c r="V10" s="17">
        <v>2229230396909</v>
      </c>
      <c r="W10" s="10"/>
      <c r="X10" s="17">
        <v>2360434268989.1699</v>
      </c>
      <c r="Y10" s="10"/>
      <c r="Z10" s="18">
        <v>8.76</v>
      </c>
    </row>
    <row r="13" spans="1:26" x14ac:dyDescent="0.2">
      <c r="R13" s="39"/>
    </row>
    <row r="14" spans="1:26" x14ac:dyDescent="0.2">
      <c r="R14" s="39"/>
    </row>
    <row r="15" spans="1:26" x14ac:dyDescent="0.2">
      <c r="R15" s="39"/>
    </row>
  </sheetData>
  <mergeCells count="12">
    <mergeCell ref="A1:Z1"/>
    <mergeCell ref="A2:Z2"/>
    <mergeCell ref="A3:Z3"/>
    <mergeCell ref="B5:Z5"/>
    <mergeCell ref="D6:H6"/>
    <mergeCell ref="J6:P6"/>
    <mergeCell ref="R6:Z6"/>
    <mergeCell ref="A10:B10"/>
    <mergeCell ref="J7:L7"/>
    <mergeCell ref="N7:P7"/>
    <mergeCell ref="A8:B8"/>
    <mergeCell ref="A9:B9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topLeftCell="G1" workbookViewId="0">
      <selection activeCell="J24" sqref="J23:J24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1.7109375" customWidth="1"/>
    <col min="5" max="5" width="1.28515625" customWidth="1"/>
    <col min="6" max="6" width="16.28515625" customWidth="1"/>
    <col min="7" max="7" width="1.28515625" customWidth="1"/>
    <col min="8" max="8" width="13.5703125" customWidth="1"/>
    <col min="9" max="9" width="1.28515625" customWidth="1"/>
    <col min="10" max="10" width="11" customWidth="1"/>
    <col min="11" max="11" width="1.28515625" customWidth="1"/>
    <col min="12" max="12" width="10.5703125" customWidth="1"/>
    <col min="13" max="13" width="1.28515625" customWidth="1"/>
    <col min="14" max="14" width="10" customWidth="1"/>
    <col min="15" max="15" width="1.28515625" customWidth="1"/>
    <col min="16" max="16" width="6" bestFit="1" customWidth="1"/>
    <col min="17" max="17" width="1.28515625" customWidth="1"/>
    <col min="18" max="18" width="13.710937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6" bestFit="1" customWidth="1"/>
    <col min="31" max="31" width="1.28515625" customWidth="1"/>
    <col min="32" max="32" width="12.140625" customWidth="1"/>
    <col min="33" max="33" width="1.28515625" customWidth="1"/>
    <col min="34" max="34" width="13.71093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40" t="s">
        <v>97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</row>
    <row r="2" spans="1:38" ht="21.75" customHeight="1" x14ac:dyDescent="0.2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</row>
    <row r="3" spans="1:38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</row>
    <row r="4" spans="1:38" ht="14.45" customHeight="1" x14ac:dyDescent="0.2"/>
    <row r="5" spans="1:38" ht="26.25" customHeight="1" x14ac:dyDescent="0.2">
      <c r="A5" s="1" t="s">
        <v>30</v>
      </c>
      <c r="B5" s="46" t="s">
        <v>31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</row>
    <row r="6" spans="1:38" ht="26.25" customHeight="1" x14ac:dyDescent="0.2">
      <c r="A6" s="42" t="s">
        <v>32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 t="s">
        <v>5</v>
      </c>
      <c r="Q6" s="42"/>
      <c r="R6" s="42"/>
      <c r="S6" s="42"/>
      <c r="T6" s="42"/>
      <c r="U6" s="10"/>
      <c r="V6" s="42" t="s">
        <v>6</v>
      </c>
      <c r="W6" s="42"/>
      <c r="X6" s="42"/>
      <c r="Y6" s="42"/>
      <c r="Z6" s="42"/>
      <c r="AA6" s="42"/>
      <c r="AB6" s="42"/>
      <c r="AC6" s="10"/>
      <c r="AD6" s="42" t="s">
        <v>7</v>
      </c>
      <c r="AE6" s="42"/>
      <c r="AF6" s="42"/>
      <c r="AG6" s="42"/>
      <c r="AH6" s="42"/>
      <c r="AI6" s="42"/>
      <c r="AJ6" s="42"/>
      <c r="AK6" s="42"/>
      <c r="AL6" s="42"/>
    </row>
    <row r="7" spans="1:38" ht="26.25" customHeigh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0"/>
      <c r="V7" s="45" t="s">
        <v>8</v>
      </c>
      <c r="W7" s="45"/>
      <c r="X7" s="45"/>
      <c r="Y7" s="11"/>
      <c r="Z7" s="45" t="s">
        <v>9</v>
      </c>
      <c r="AA7" s="45"/>
      <c r="AB7" s="45"/>
      <c r="AC7" s="10"/>
      <c r="AD7" s="11"/>
      <c r="AE7" s="11"/>
      <c r="AF7" s="11"/>
      <c r="AG7" s="11"/>
      <c r="AH7" s="11"/>
      <c r="AI7" s="11"/>
      <c r="AJ7" s="11"/>
      <c r="AK7" s="11"/>
      <c r="AL7" s="11"/>
    </row>
    <row r="8" spans="1:38" s="27" customFormat="1" ht="51" customHeight="1" x14ac:dyDescent="0.2">
      <c r="A8" s="48" t="s">
        <v>33</v>
      </c>
      <c r="B8" s="48"/>
      <c r="C8" s="25"/>
      <c r="D8" s="5" t="s">
        <v>34</v>
      </c>
      <c r="E8" s="25"/>
      <c r="F8" s="5" t="s">
        <v>35</v>
      </c>
      <c r="G8" s="25"/>
      <c r="H8" s="5" t="s">
        <v>36</v>
      </c>
      <c r="I8" s="25"/>
      <c r="J8" s="5" t="s">
        <v>37</v>
      </c>
      <c r="K8" s="25"/>
      <c r="L8" s="5" t="s">
        <v>38</v>
      </c>
      <c r="M8" s="25"/>
      <c r="N8" s="5" t="s">
        <v>21</v>
      </c>
      <c r="O8" s="25"/>
      <c r="P8" s="5" t="s">
        <v>11</v>
      </c>
      <c r="Q8" s="25"/>
      <c r="R8" s="5" t="s">
        <v>12</v>
      </c>
      <c r="S8" s="25"/>
      <c r="T8" s="5" t="s">
        <v>13</v>
      </c>
      <c r="U8" s="25"/>
      <c r="V8" s="6" t="s">
        <v>11</v>
      </c>
      <c r="W8" s="26"/>
      <c r="X8" s="6" t="s">
        <v>12</v>
      </c>
      <c r="Y8" s="25"/>
      <c r="Z8" s="6" t="s">
        <v>11</v>
      </c>
      <c r="AA8" s="26"/>
      <c r="AB8" s="6" t="s">
        <v>14</v>
      </c>
      <c r="AC8" s="25"/>
      <c r="AD8" s="5" t="s">
        <v>11</v>
      </c>
      <c r="AE8" s="25"/>
      <c r="AF8" s="5" t="s">
        <v>15</v>
      </c>
      <c r="AG8" s="25"/>
      <c r="AH8" s="5" t="s">
        <v>12</v>
      </c>
      <c r="AI8" s="25"/>
      <c r="AJ8" s="5" t="s">
        <v>13</v>
      </c>
      <c r="AK8" s="25"/>
      <c r="AL8" s="5" t="s">
        <v>16</v>
      </c>
    </row>
    <row r="9" spans="1:38" ht="26.25" customHeight="1" x14ac:dyDescent="0.2">
      <c r="A9" s="47" t="s">
        <v>39</v>
      </c>
      <c r="B9" s="47"/>
      <c r="C9" s="10"/>
      <c r="D9" s="24" t="s">
        <v>40</v>
      </c>
      <c r="E9" s="10"/>
      <c r="F9" s="24" t="s">
        <v>40</v>
      </c>
      <c r="G9" s="10"/>
      <c r="H9" s="24" t="s">
        <v>41</v>
      </c>
      <c r="I9" s="10"/>
      <c r="J9" s="24" t="s">
        <v>42</v>
      </c>
      <c r="K9" s="10"/>
      <c r="L9" s="21">
        <v>23</v>
      </c>
      <c r="M9" s="10"/>
      <c r="N9" s="21">
        <v>23</v>
      </c>
      <c r="O9" s="10"/>
      <c r="P9" s="20">
        <v>5000</v>
      </c>
      <c r="Q9" s="10"/>
      <c r="R9" s="20">
        <v>5100695325</v>
      </c>
      <c r="S9" s="10"/>
      <c r="T9" s="20">
        <v>4921175133</v>
      </c>
      <c r="U9" s="10"/>
      <c r="V9" s="20">
        <v>0</v>
      </c>
      <c r="W9" s="10"/>
      <c r="X9" s="20">
        <v>0</v>
      </c>
      <c r="Y9" s="10"/>
      <c r="Z9" s="20">
        <v>0</v>
      </c>
      <c r="AA9" s="10"/>
      <c r="AB9" s="20">
        <v>0</v>
      </c>
      <c r="AC9" s="10"/>
      <c r="AD9" s="20">
        <v>5000</v>
      </c>
      <c r="AE9" s="10"/>
      <c r="AF9" s="20">
        <v>951360</v>
      </c>
      <c r="AG9" s="10"/>
      <c r="AH9" s="20">
        <v>5100695325</v>
      </c>
      <c r="AI9" s="10"/>
      <c r="AJ9" s="20">
        <v>4994853473</v>
      </c>
      <c r="AK9" s="10"/>
      <c r="AL9" s="21">
        <v>0.02</v>
      </c>
    </row>
    <row r="10" spans="1:38" ht="26.25" customHeight="1" thickBot="1" x14ac:dyDescent="0.25">
      <c r="A10" s="41" t="s">
        <v>19</v>
      </c>
      <c r="B10" s="41"/>
      <c r="C10" s="10"/>
      <c r="D10" s="17"/>
      <c r="E10" s="10"/>
      <c r="F10" s="17"/>
      <c r="G10" s="10"/>
      <c r="H10" s="17"/>
      <c r="I10" s="10"/>
      <c r="J10" s="17"/>
      <c r="K10" s="10"/>
      <c r="L10" s="17"/>
      <c r="M10" s="10"/>
      <c r="N10" s="17"/>
      <c r="O10" s="10"/>
      <c r="P10" s="17">
        <v>5000</v>
      </c>
      <c r="Q10" s="10"/>
      <c r="R10" s="17">
        <v>5100695325</v>
      </c>
      <c r="S10" s="10"/>
      <c r="T10" s="17">
        <f>SUM(T9)</f>
        <v>4921175133</v>
      </c>
      <c r="U10" s="10"/>
      <c r="V10" s="17">
        <v>0</v>
      </c>
      <c r="W10" s="10"/>
      <c r="X10" s="17">
        <v>0</v>
      </c>
      <c r="Y10" s="10"/>
      <c r="Z10" s="17">
        <v>0</v>
      </c>
      <c r="AA10" s="10"/>
      <c r="AB10" s="17">
        <v>0</v>
      </c>
      <c r="AC10" s="10"/>
      <c r="AD10" s="17">
        <v>5000</v>
      </c>
      <c r="AE10" s="10"/>
      <c r="AF10" s="17"/>
      <c r="AG10" s="10"/>
      <c r="AH10" s="17">
        <v>5100695325</v>
      </c>
      <c r="AI10" s="10"/>
      <c r="AJ10" s="17">
        <f>SUM(AJ9)</f>
        <v>4994853473</v>
      </c>
      <c r="AK10" s="10"/>
      <c r="AL10" s="18">
        <v>0.02</v>
      </c>
    </row>
  </sheetData>
  <mergeCells count="13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B21" sqref="B2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3" customWidth="1"/>
    <col min="7" max="7" width="1.28515625" customWidth="1"/>
    <col min="8" max="8" width="13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40" t="s">
        <v>97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21.75" customHeight="1" x14ac:dyDescent="0.2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14.45" customHeight="1" x14ac:dyDescent="0.2"/>
    <row r="5" spans="1:12" ht="27.75" customHeight="1" x14ac:dyDescent="0.2">
      <c r="A5" s="1" t="s">
        <v>43</v>
      </c>
      <c r="B5" s="46" t="s">
        <v>98</v>
      </c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2" ht="27.75" customHeight="1" x14ac:dyDescent="0.2">
      <c r="A6" s="10"/>
      <c r="B6" s="10"/>
      <c r="C6" s="10"/>
      <c r="D6" s="2" t="s">
        <v>5</v>
      </c>
      <c r="E6" s="10"/>
      <c r="F6" s="42" t="s">
        <v>6</v>
      </c>
      <c r="G6" s="42"/>
      <c r="H6" s="42"/>
      <c r="I6" s="10"/>
      <c r="J6" s="49" t="s">
        <v>7</v>
      </c>
      <c r="K6" s="49"/>
      <c r="L6" s="49"/>
    </row>
    <row r="7" spans="1:12" ht="27.75" customHeight="1" x14ac:dyDescent="0.2">
      <c r="A7" s="10"/>
      <c r="B7" s="10"/>
      <c r="C7" s="10"/>
      <c r="D7" s="11"/>
      <c r="E7" s="10"/>
      <c r="F7" s="11"/>
      <c r="G7" s="11"/>
      <c r="H7" s="11"/>
      <c r="I7" s="10"/>
      <c r="J7" s="31"/>
      <c r="K7" s="10"/>
      <c r="L7" s="10"/>
    </row>
    <row r="8" spans="1:12" ht="27.75" customHeight="1" x14ac:dyDescent="0.2">
      <c r="A8" s="42" t="s">
        <v>44</v>
      </c>
      <c r="B8" s="42"/>
      <c r="C8" s="10"/>
      <c r="D8" s="2" t="s">
        <v>45</v>
      </c>
      <c r="E8" s="10"/>
      <c r="F8" s="2" t="s">
        <v>46</v>
      </c>
      <c r="G8" s="10"/>
      <c r="H8" s="2" t="s">
        <v>47</v>
      </c>
      <c r="I8" s="10"/>
      <c r="J8" s="2" t="s">
        <v>45</v>
      </c>
      <c r="K8" s="10"/>
      <c r="L8" s="2" t="s">
        <v>16</v>
      </c>
    </row>
    <row r="9" spans="1:12" ht="27.75" customHeight="1" x14ac:dyDescent="0.2">
      <c r="A9" s="43" t="s">
        <v>48</v>
      </c>
      <c r="B9" s="43"/>
      <c r="C9" s="10"/>
      <c r="D9" s="12">
        <v>8940007</v>
      </c>
      <c r="E9" s="10"/>
      <c r="F9" s="12">
        <v>34151</v>
      </c>
      <c r="G9" s="10"/>
      <c r="H9" s="12">
        <v>630000</v>
      </c>
      <c r="I9" s="10"/>
      <c r="J9" s="12">
        <v>8344158</v>
      </c>
      <c r="K9" s="10"/>
      <c r="L9" s="28">
        <v>0</v>
      </c>
    </row>
    <row r="10" spans="1:12" ht="27.75" customHeight="1" x14ac:dyDescent="0.2">
      <c r="A10" s="50" t="s">
        <v>48</v>
      </c>
      <c r="B10" s="50"/>
      <c r="C10" s="10"/>
      <c r="D10" s="14">
        <v>100000</v>
      </c>
      <c r="E10" s="10"/>
      <c r="F10" s="14">
        <v>0</v>
      </c>
      <c r="G10" s="10"/>
      <c r="H10" s="14">
        <v>0</v>
      </c>
      <c r="I10" s="10"/>
      <c r="J10" s="14">
        <v>100000</v>
      </c>
      <c r="K10" s="10"/>
      <c r="L10" s="29">
        <v>0</v>
      </c>
    </row>
    <row r="11" spans="1:12" ht="27.75" customHeight="1" x14ac:dyDescent="0.2">
      <c r="A11" s="50" t="s">
        <v>49</v>
      </c>
      <c r="B11" s="50"/>
      <c r="C11" s="10"/>
      <c r="D11" s="14">
        <v>75852887</v>
      </c>
      <c r="E11" s="10"/>
      <c r="F11" s="14">
        <v>311724</v>
      </c>
      <c r="G11" s="10"/>
      <c r="H11" s="14">
        <v>0</v>
      </c>
      <c r="I11" s="10"/>
      <c r="J11" s="14">
        <v>76164611</v>
      </c>
      <c r="K11" s="10"/>
      <c r="L11" s="29">
        <v>0</v>
      </c>
    </row>
    <row r="12" spans="1:12" ht="27.75" customHeight="1" x14ac:dyDescent="0.2">
      <c r="A12" s="44" t="s">
        <v>49</v>
      </c>
      <c r="B12" s="44"/>
      <c r="C12" s="10"/>
      <c r="D12" s="15">
        <v>132041178</v>
      </c>
      <c r="E12" s="10"/>
      <c r="F12" s="15">
        <v>540046</v>
      </c>
      <c r="G12" s="10"/>
      <c r="H12" s="15">
        <v>630000</v>
      </c>
      <c r="I12" s="10"/>
      <c r="J12" s="15">
        <v>131951224</v>
      </c>
      <c r="K12" s="10"/>
      <c r="L12" s="30">
        <v>0</v>
      </c>
    </row>
    <row r="13" spans="1:12" ht="27.75" customHeight="1" x14ac:dyDescent="0.2">
      <c r="A13" s="41" t="s">
        <v>19</v>
      </c>
      <c r="B13" s="41"/>
      <c r="C13" s="10"/>
      <c r="D13" s="17">
        <f>SUM(D9:D12)</f>
        <v>216934072</v>
      </c>
      <c r="E13" s="10"/>
      <c r="F13" s="17">
        <f>SUM(F9:F12)</f>
        <v>885921</v>
      </c>
      <c r="G13" s="10"/>
      <c r="H13" s="17">
        <f>SUM(H9:H12)</f>
        <v>1260000</v>
      </c>
      <c r="I13" s="10"/>
      <c r="J13" s="17">
        <f>SUM(J9:J12)</f>
        <v>216559993</v>
      </c>
      <c r="K13" s="10"/>
      <c r="L13" s="18">
        <v>0</v>
      </c>
    </row>
  </sheetData>
  <mergeCells count="12">
    <mergeCell ref="A1:L1"/>
    <mergeCell ref="A2:L2"/>
    <mergeCell ref="A3:L3"/>
    <mergeCell ref="B5:L5"/>
    <mergeCell ref="F6:H6"/>
    <mergeCell ref="A13:B13"/>
    <mergeCell ref="J6:L6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2"/>
  <sheetViews>
    <sheetView rightToLeft="1" workbookViewId="0">
      <selection activeCell="B26" sqref="B26"/>
    </sheetView>
  </sheetViews>
  <sheetFormatPr defaultRowHeight="12.75" x14ac:dyDescent="0.2"/>
  <cols>
    <col min="1" max="1" width="3.85546875" bestFit="1" customWidth="1"/>
    <col min="2" max="2" width="47" customWidth="1"/>
    <col min="3" max="3" width="1.28515625" customWidth="1"/>
    <col min="4" max="4" width="8.28515625" bestFit="1" customWidth="1"/>
    <col min="5" max="5" width="1.28515625" customWidth="1"/>
    <col min="6" max="6" width="17.8554687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9.1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21.75" customHeight="1" x14ac:dyDescent="0.2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4.45" customHeight="1" x14ac:dyDescent="0.2"/>
    <row r="5" spans="1:10" ht="25.5" customHeight="1" x14ac:dyDescent="0.2">
      <c r="A5" s="32" t="s">
        <v>51</v>
      </c>
      <c r="B5" s="46" t="s">
        <v>105</v>
      </c>
      <c r="C5" s="46"/>
      <c r="D5" s="46"/>
      <c r="E5" s="46"/>
      <c r="F5" s="46"/>
      <c r="G5" s="46"/>
      <c r="H5" s="46"/>
      <c r="I5" s="46"/>
      <c r="J5" s="46"/>
    </row>
    <row r="6" spans="1:10" ht="25.5" customHeight="1" x14ac:dyDescent="0.2">
      <c r="A6" s="10"/>
      <c r="B6" s="10"/>
      <c r="C6" s="10"/>
      <c r="D6" s="10"/>
      <c r="E6" s="10"/>
      <c r="F6" s="54"/>
      <c r="G6" s="10"/>
      <c r="H6" s="10"/>
      <c r="I6" s="10"/>
      <c r="J6" s="10"/>
    </row>
    <row r="7" spans="1:10" ht="25.5" customHeight="1" x14ac:dyDescent="0.2">
      <c r="A7" s="42" t="s">
        <v>52</v>
      </c>
      <c r="B7" s="42"/>
      <c r="C7" s="10"/>
      <c r="D7" s="2" t="s">
        <v>53</v>
      </c>
      <c r="E7" s="10"/>
      <c r="F7" s="7" t="s">
        <v>45</v>
      </c>
      <c r="G7" s="10"/>
      <c r="H7" s="2" t="s">
        <v>54</v>
      </c>
      <c r="I7" s="10"/>
      <c r="J7" s="2" t="s">
        <v>55</v>
      </c>
    </row>
    <row r="8" spans="1:10" ht="25.5" customHeight="1" x14ac:dyDescent="0.2">
      <c r="A8" s="43" t="s">
        <v>99</v>
      </c>
      <c r="B8" s="43"/>
      <c r="C8" s="10"/>
      <c r="D8" s="33" t="s">
        <v>56</v>
      </c>
      <c r="E8" s="10"/>
      <c r="F8" s="12">
        <f>'درآمد سرمایه‌گذاری در سهام'!J11</f>
        <v>1308669043697</v>
      </c>
      <c r="G8" s="10"/>
      <c r="H8" s="13">
        <v>96.22</v>
      </c>
      <c r="I8" s="10"/>
      <c r="J8" s="13">
        <v>4.8600000000000003</v>
      </c>
    </row>
    <row r="9" spans="1:10" ht="25.5" customHeight="1" x14ac:dyDescent="0.2">
      <c r="A9" s="50" t="s">
        <v>106</v>
      </c>
      <c r="B9" s="50"/>
      <c r="C9" s="10"/>
      <c r="D9" s="34" t="s">
        <v>57</v>
      </c>
      <c r="E9" s="10"/>
      <c r="F9" s="14">
        <f>'درآمد سرمایه‌گذاری در صندوق'!J11</f>
        <v>51050173110</v>
      </c>
      <c r="G9" s="10"/>
      <c r="H9" s="35">
        <v>3.75</v>
      </c>
      <c r="I9" s="10"/>
      <c r="J9" s="35">
        <v>0.19</v>
      </c>
    </row>
    <row r="10" spans="1:10" ht="25.5" customHeight="1" x14ac:dyDescent="0.2">
      <c r="A10" s="50" t="s">
        <v>107</v>
      </c>
      <c r="B10" s="50"/>
      <c r="C10" s="10"/>
      <c r="D10" s="34" t="s">
        <v>58</v>
      </c>
      <c r="E10" s="10"/>
      <c r="F10" s="14">
        <f>'درآمد سرمایه‌گذاری در اوراق به'!J10</f>
        <v>73678340</v>
      </c>
      <c r="G10" s="10"/>
      <c r="H10" s="35">
        <v>0.01</v>
      </c>
      <c r="I10" s="10"/>
      <c r="J10" s="35">
        <v>0</v>
      </c>
    </row>
    <row r="11" spans="1:10" ht="25.5" customHeight="1" x14ac:dyDescent="0.2">
      <c r="A11" s="50" t="s">
        <v>102</v>
      </c>
      <c r="B11" s="50"/>
      <c r="C11" s="10"/>
      <c r="D11" s="34" t="s">
        <v>59</v>
      </c>
      <c r="E11" s="10"/>
      <c r="F11" s="14">
        <f>'درآمد سپرده بانکی'!D11</f>
        <v>885921</v>
      </c>
      <c r="G11" s="10"/>
      <c r="H11" s="35">
        <v>0</v>
      </c>
      <c r="I11" s="10"/>
      <c r="J11" s="35">
        <v>0</v>
      </c>
    </row>
    <row r="12" spans="1:10" ht="25.5" customHeight="1" x14ac:dyDescent="0.2">
      <c r="A12" s="41" t="s">
        <v>19</v>
      </c>
      <c r="B12" s="41"/>
      <c r="C12" s="10"/>
      <c r="D12" s="17"/>
      <c r="E12" s="10"/>
      <c r="F12" s="17">
        <f>SUM(F8:F11)</f>
        <v>1359793781068</v>
      </c>
      <c r="G12" s="10"/>
      <c r="H12" s="18">
        <f>SUM(H8:H11)</f>
        <v>99.98</v>
      </c>
      <c r="I12" s="10"/>
      <c r="J12" s="18">
        <f>SUM(J8:J11)</f>
        <v>5.0500000000000007</v>
      </c>
    </row>
  </sheetData>
  <mergeCells count="10">
    <mergeCell ref="A1:J1"/>
    <mergeCell ref="A2:J2"/>
    <mergeCell ref="A3:J3"/>
    <mergeCell ref="B5:J5"/>
    <mergeCell ref="A7:B7"/>
    <mergeCell ref="A12:B12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24"/>
  <sheetViews>
    <sheetView rightToLeft="1" workbookViewId="0">
      <selection activeCell="D24" sqref="D24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7.7109375" bestFit="1" customWidth="1"/>
    <col min="7" max="7" width="1.28515625" customWidth="1"/>
    <col min="8" max="8" width="15" bestFit="1" customWidth="1"/>
    <col min="9" max="9" width="1.28515625" customWidth="1"/>
    <col min="10" max="10" width="17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7.85546875" bestFit="1" customWidth="1"/>
    <col min="15" max="15" width="1.28515625" customWidth="1"/>
    <col min="16" max="16" width="19.140625" bestFit="1" customWidth="1"/>
    <col min="17" max="17" width="1.28515625" customWidth="1"/>
    <col min="18" max="18" width="16.42578125" bestFit="1" customWidth="1"/>
    <col min="19" max="19" width="1.28515625" customWidth="1"/>
    <col min="20" max="20" width="19.140625" bestFit="1" customWidth="1"/>
    <col min="21" max="21" width="1.28515625" customWidth="1"/>
    <col min="22" max="22" width="17.28515625" bestFit="1" customWidth="1"/>
    <col min="23" max="23" width="0.28515625" customWidth="1"/>
  </cols>
  <sheetData>
    <row r="1" spans="1:22" ht="29.1" customHeight="1" x14ac:dyDescent="0.2">
      <c r="A1" s="40" t="s">
        <v>97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2" ht="21.75" customHeight="1" x14ac:dyDescent="0.2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</row>
    <row r="3" spans="1:22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</row>
    <row r="4" spans="1:22" ht="14.45" customHeight="1" x14ac:dyDescent="0.2"/>
    <row r="5" spans="1:22" ht="28.5" customHeight="1" x14ac:dyDescent="0.2">
      <c r="A5" s="1" t="s">
        <v>60</v>
      </c>
      <c r="B5" s="46" t="s">
        <v>99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</row>
    <row r="6" spans="1:22" ht="28.5" customHeight="1" x14ac:dyDescent="0.2">
      <c r="A6" s="10"/>
      <c r="B6" s="10"/>
      <c r="C6" s="10"/>
      <c r="D6" s="42" t="s">
        <v>61</v>
      </c>
      <c r="E6" s="42"/>
      <c r="F6" s="42"/>
      <c r="G6" s="42"/>
      <c r="H6" s="42"/>
      <c r="I6" s="42"/>
      <c r="J6" s="42"/>
      <c r="K6" s="42"/>
      <c r="L6" s="42"/>
      <c r="M6" s="10"/>
      <c r="N6" s="42" t="s">
        <v>62</v>
      </c>
      <c r="O6" s="42"/>
      <c r="P6" s="42"/>
      <c r="Q6" s="42"/>
      <c r="R6" s="42"/>
      <c r="S6" s="42"/>
      <c r="T6" s="42"/>
      <c r="U6" s="42"/>
      <c r="V6" s="42"/>
    </row>
    <row r="7" spans="1:22" ht="28.5" customHeight="1" x14ac:dyDescent="0.2">
      <c r="A7" s="10"/>
      <c r="B7" s="10"/>
      <c r="C7" s="10"/>
      <c r="D7" s="11"/>
      <c r="E7" s="11"/>
      <c r="F7" s="11"/>
      <c r="G7" s="11"/>
      <c r="H7" s="11"/>
      <c r="I7" s="11"/>
      <c r="J7" s="45" t="s">
        <v>19</v>
      </c>
      <c r="K7" s="45"/>
      <c r="L7" s="45"/>
      <c r="M7" s="10"/>
      <c r="N7" s="11"/>
      <c r="O7" s="11"/>
      <c r="P7" s="11"/>
      <c r="Q7" s="11"/>
      <c r="R7" s="11"/>
      <c r="S7" s="11"/>
      <c r="T7" s="45" t="s">
        <v>19</v>
      </c>
      <c r="U7" s="45"/>
      <c r="V7" s="45"/>
    </row>
    <row r="8" spans="1:22" ht="28.5" customHeight="1" x14ac:dyDescent="0.2">
      <c r="A8" s="42" t="s">
        <v>63</v>
      </c>
      <c r="B8" s="42"/>
      <c r="C8" s="10"/>
      <c r="D8" s="2" t="s">
        <v>64</v>
      </c>
      <c r="E8" s="10"/>
      <c r="F8" s="2" t="s">
        <v>65</v>
      </c>
      <c r="G8" s="10"/>
      <c r="H8" s="2" t="s">
        <v>66</v>
      </c>
      <c r="I8" s="10"/>
      <c r="J8" s="3" t="s">
        <v>45</v>
      </c>
      <c r="K8" s="11"/>
      <c r="L8" s="3" t="s">
        <v>54</v>
      </c>
      <c r="M8" s="10"/>
      <c r="N8" s="2" t="s">
        <v>64</v>
      </c>
      <c r="O8" s="10"/>
      <c r="P8" s="7" t="s">
        <v>65</v>
      </c>
      <c r="Q8" s="10"/>
      <c r="R8" s="2" t="s">
        <v>66</v>
      </c>
      <c r="S8" s="10"/>
      <c r="T8" s="3" t="s">
        <v>45</v>
      </c>
      <c r="U8" s="11"/>
      <c r="V8" s="3" t="s">
        <v>54</v>
      </c>
    </row>
    <row r="9" spans="1:22" ht="28.5" customHeight="1" x14ac:dyDescent="0.2">
      <c r="A9" s="43" t="s">
        <v>17</v>
      </c>
      <c r="B9" s="43"/>
      <c r="C9" s="10"/>
      <c r="D9" s="12">
        <v>0</v>
      </c>
      <c r="E9" s="10"/>
      <c r="F9" s="12">
        <v>1666092438521</v>
      </c>
      <c r="G9" s="10"/>
      <c r="H9" s="12">
        <v>85623507241</v>
      </c>
      <c r="I9" s="10"/>
      <c r="J9" s="12">
        <f>D9+F9+H9</f>
        <v>1751715945762</v>
      </c>
      <c r="K9" s="10"/>
      <c r="L9" s="13">
        <v>96.22</v>
      </c>
      <c r="M9" s="10"/>
      <c r="N9" s="12">
        <v>822172229960</v>
      </c>
      <c r="O9" s="10"/>
      <c r="P9" s="37">
        <v>4355429977997</v>
      </c>
      <c r="Q9" s="10"/>
      <c r="R9" s="12">
        <v>186850816768</v>
      </c>
      <c r="S9" s="10"/>
      <c r="T9" s="12">
        <f>N9+P9+R9</f>
        <v>5364453024725</v>
      </c>
      <c r="U9" s="10"/>
      <c r="V9" s="13">
        <v>99.06</v>
      </c>
    </row>
    <row r="10" spans="1:22" ht="28.5" customHeight="1" x14ac:dyDescent="0.2">
      <c r="A10" s="44" t="s">
        <v>18</v>
      </c>
      <c r="B10" s="44"/>
      <c r="C10" s="10"/>
      <c r="D10" s="15">
        <v>0</v>
      </c>
      <c r="E10" s="54"/>
      <c r="F10" s="51">
        <v>-441016612960</v>
      </c>
      <c r="G10" s="54"/>
      <c r="H10" s="51">
        <v>-2030289105</v>
      </c>
      <c r="I10" s="54"/>
      <c r="J10" s="51">
        <f>D10+F10+H10</f>
        <v>-443046902065</v>
      </c>
      <c r="K10" s="54"/>
      <c r="L10" s="16">
        <v>0</v>
      </c>
      <c r="M10" s="54"/>
      <c r="N10" s="15">
        <v>1173639547520</v>
      </c>
      <c r="O10" s="54"/>
      <c r="P10" s="51">
        <v>-2249605747584</v>
      </c>
      <c r="Q10" s="55"/>
      <c r="R10" s="53">
        <v>-12296855599</v>
      </c>
      <c r="S10" s="52"/>
      <c r="T10" s="53">
        <f>N10+P10+R10</f>
        <v>-1088263055663</v>
      </c>
      <c r="U10" s="10"/>
      <c r="V10" s="16">
        <v>0</v>
      </c>
    </row>
    <row r="11" spans="1:22" ht="28.5" customHeight="1" thickBot="1" x14ac:dyDescent="0.25">
      <c r="A11" s="41" t="s">
        <v>19</v>
      </c>
      <c r="B11" s="41"/>
      <c r="C11" s="10"/>
      <c r="D11" s="17">
        <v>0</v>
      </c>
      <c r="E11" s="54"/>
      <c r="F11" s="17">
        <f>SUM(F9:F10)</f>
        <v>1225075825561</v>
      </c>
      <c r="G11" s="54"/>
      <c r="H11" s="17">
        <f>SUM(H9:H10)</f>
        <v>83593218136</v>
      </c>
      <c r="I11" s="54"/>
      <c r="J11" s="17">
        <f>SUM(J9:J10)</f>
        <v>1308669043697</v>
      </c>
      <c r="K11" s="54"/>
      <c r="L11" s="18">
        <f>SUM(L9:L10)</f>
        <v>96.22</v>
      </c>
      <c r="M11" s="54"/>
      <c r="N11" s="17">
        <f>SUM(N9:N10)</f>
        <v>1995811777480</v>
      </c>
      <c r="O11" s="54"/>
      <c r="P11" s="17">
        <f>SUM(P9:P10)</f>
        <v>2105824230413</v>
      </c>
      <c r="Q11" s="54"/>
      <c r="R11" s="17">
        <f>SUM(R9:R10)</f>
        <v>174553961169</v>
      </c>
      <c r="S11" s="10"/>
      <c r="T11" s="17">
        <f>SUM(T9:T10)</f>
        <v>4276189969062</v>
      </c>
      <c r="U11" s="10"/>
      <c r="V11" s="18">
        <v>99.06</v>
      </c>
    </row>
    <row r="12" spans="1:22" x14ac:dyDescent="0.2"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</row>
    <row r="13" spans="1:22" x14ac:dyDescent="0.2"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</row>
    <row r="14" spans="1:22" x14ac:dyDescent="0.2">
      <c r="D14" s="56"/>
      <c r="E14" s="56"/>
      <c r="F14" s="57"/>
      <c r="G14" s="56"/>
      <c r="H14" s="57"/>
      <c r="I14" s="56"/>
      <c r="J14" s="56"/>
      <c r="K14" s="56"/>
      <c r="L14" s="56"/>
      <c r="M14" s="56"/>
      <c r="N14" s="56"/>
      <c r="O14" s="56"/>
      <c r="P14" s="56"/>
      <c r="Q14" s="56"/>
      <c r="R14" s="56"/>
    </row>
    <row r="15" spans="1:22" x14ac:dyDescent="0.2">
      <c r="H15" s="39"/>
      <c r="R15" s="39"/>
    </row>
    <row r="16" spans="1:22" x14ac:dyDescent="0.2">
      <c r="H16" s="39"/>
      <c r="R16" s="39"/>
    </row>
    <row r="17" spans="18:18" x14ac:dyDescent="0.2">
      <c r="R17" s="39"/>
    </row>
    <row r="18" spans="18:18" x14ac:dyDescent="0.2">
      <c r="R18" s="39"/>
    </row>
    <row r="22" spans="18:18" x14ac:dyDescent="0.2">
      <c r="R22" s="39"/>
    </row>
    <row r="23" spans="18:18" x14ac:dyDescent="0.2">
      <c r="R23" s="39"/>
    </row>
    <row r="24" spans="18:18" x14ac:dyDescent="0.2">
      <c r="R24" s="39"/>
    </row>
  </sheetData>
  <mergeCells count="12">
    <mergeCell ref="A1:V1"/>
    <mergeCell ref="A2:V2"/>
    <mergeCell ref="A3:V3"/>
    <mergeCell ref="B5:V5"/>
    <mergeCell ref="D6:L6"/>
    <mergeCell ref="N6:V6"/>
    <mergeCell ref="A10:B10"/>
    <mergeCell ref="A11:B11"/>
    <mergeCell ref="J7:L7"/>
    <mergeCell ref="T7:V7"/>
    <mergeCell ref="A8:B8"/>
    <mergeCell ref="A9:B9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16"/>
  <sheetViews>
    <sheetView rightToLeft="1" workbookViewId="0">
      <selection activeCell="C24" sqref="C24"/>
    </sheetView>
  </sheetViews>
  <sheetFormatPr defaultRowHeight="12.75" x14ac:dyDescent="0.2"/>
  <cols>
    <col min="1" max="1" width="6.42578125" bestFit="1" customWidth="1"/>
    <col min="2" max="2" width="24.28515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3.7109375" bestFit="1" customWidth="1"/>
    <col min="9" max="9" width="1.28515625" customWidth="1"/>
    <col min="10" max="10" width="14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5" width="1.28515625" customWidth="1"/>
    <col min="16" max="16" width="16" bestFit="1" customWidth="1"/>
    <col min="17" max="17" width="1.28515625" customWidth="1"/>
    <col min="18" max="18" width="16" bestFit="1" customWidth="1"/>
    <col min="19" max="19" width="1.28515625" customWidth="1"/>
    <col min="20" max="20" width="17.5703125" bestFit="1" customWidth="1"/>
    <col min="21" max="21" width="1.28515625" customWidth="1"/>
    <col min="22" max="22" width="17.28515625" bestFit="1" customWidth="1"/>
    <col min="23" max="23" width="0.28515625" customWidth="1"/>
  </cols>
  <sheetData>
    <row r="1" spans="1:22" ht="29.1" customHeight="1" x14ac:dyDescent="0.2">
      <c r="A1" s="40" t="s">
        <v>97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2" ht="21.75" customHeight="1" x14ac:dyDescent="0.2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</row>
    <row r="3" spans="1:22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</row>
    <row r="4" spans="1:22" ht="14.45" customHeight="1" x14ac:dyDescent="0.2"/>
    <row r="5" spans="1:22" ht="26.25" customHeight="1" x14ac:dyDescent="0.2">
      <c r="A5" s="1" t="s">
        <v>67</v>
      </c>
      <c r="B5" s="46" t="s">
        <v>100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</row>
    <row r="6" spans="1:22" ht="27" customHeight="1" x14ac:dyDescent="0.2">
      <c r="A6" s="10"/>
      <c r="B6" s="10"/>
      <c r="C6" s="10"/>
      <c r="D6" s="42" t="s">
        <v>61</v>
      </c>
      <c r="E6" s="42"/>
      <c r="F6" s="42"/>
      <c r="G6" s="42"/>
      <c r="H6" s="42"/>
      <c r="I6" s="42"/>
      <c r="J6" s="42"/>
      <c r="K6" s="42"/>
      <c r="L6" s="42"/>
      <c r="M6" s="10"/>
      <c r="N6" s="42" t="s">
        <v>62</v>
      </c>
      <c r="O6" s="42"/>
      <c r="P6" s="42"/>
      <c r="Q6" s="42"/>
      <c r="R6" s="42"/>
      <c r="S6" s="42"/>
      <c r="T6" s="42"/>
      <c r="U6" s="42"/>
      <c r="V6" s="42"/>
    </row>
    <row r="7" spans="1:22" ht="27" customHeight="1" x14ac:dyDescent="0.2">
      <c r="A7" s="10"/>
      <c r="B7" s="10"/>
      <c r="C7" s="10"/>
      <c r="D7" s="11"/>
      <c r="E7" s="11"/>
      <c r="F7" s="11"/>
      <c r="G7" s="11"/>
      <c r="H7" s="11"/>
      <c r="I7" s="11"/>
      <c r="J7" s="45" t="s">
        <v>19</v>
      </c>
      <c r="K7" s="45"/>
      <c r="L7" s="45"/>
      <c r="M7" s="10"/>
      <c r="N7" s="11"/>
      <c r="O7" s="11"/>
      <c r="P7" s="11"/>
      <c r="Q7" s="11"/>
      <c r="R7" s="11"/>
      <c r="S7" s="11"/>
      <c r="T7" s="45" t="s">
        <v>19</v>
      </c>
      <c r="U7" s="45"/>
      <c r="V7" s="45"/>
    </row>
    <row r="8" spans="1:22" ht="27" customHeight="1" x14ac:dyDescent="0.2">
      <c r="A8" s="42" t="s">
        <v>26</v>
      </c>
      <c r="B8" s="42"/>
      <c r="C8" s="10"/>
      <c r="D8" s="7" t="s">
        <v>68</v>
      </c>
      <c r="E8" s="10"/>
      <c r="F8" s="7" t="s">
        <v>65</v>
      </c>
      <c r="G8" s="10"/>
      <c r="H8" s="7" t="s">
        <v>66</v>
      </c>
      <c r="I8" s="10"/>
      <c r="J8" s="8" t="s">
        <v>45</v>
      </c>
      <c r="K8" s="11"/>
      <c r="L8" s="8" t="s">
        <v>54</v>
      </c>
      <c r="M8" s="10"/>
      <c r="N8" s="7" t="s">
        <v>68</v>
      </c>
      <c r="O8" s="10"/>
      <c r="P8" s="7" t="s">
        <v>65</v>
      </c>
      <c r="Q8" s="10"/>
      <c r="R8" s="7" t="s">
        <v>66</v>
      </c>
      <c r="S8" s="10"/>
      <c r="T8" s="8" t="s">
        <v>45</v>
      </c>
      <c r="U8" s="11"/>
      <c r="V8" s="8" t="s">
        <v>54</v>
      </c>
    </row>
    <row r="9" spans="1:22" ht="27" customHeight="1" x14ac:dyDescent="0.2">
      <c r="A9" s="43" t="s">
        <v>69</v>
      </c>
      <c r="B9" s="43"/>
      <c r="C9" s="10"/>
      <c r="D9" s="12">
        <v>0</v>
      </c>
      <c r="E9" s="10"/>
      <c r="F9" s="12">
        <v>47451330120</v>
      </c>
      <c r="G9" s="10"/>
      <c r="H9" s="12">
        <v>3598842990</v>
      </c>
      <c r="I9" s="10"/>
      <c r="J9" s="12">
        <f>D9+F9+H9</f>
        <v>51050173110</v>
      </c>
      <c r="K9" s="10"/>
      <c r="L9" s="13">
        <v>3.75</v>
      </c>
      <c r="M9" s="10"/>
      <c r="N9" s="12">
        <v>0</v>
      </c>
      <c r="O9" s="10"/>
      <c r="P9" s="12">
        <v>131203872079</v>
      </c>
      <c r="Q9" s="10"/>
      <c r="R9" s="12">
        <v>23865154996</v>
      </c>
      <c r="S9" s="10"/>
      <c r="T9" s="12">
        <f>N9+P9+R9</f>
        <v>155069027075</v>
      </c>
      <c r="U9" s="10"/>
      <c r="V9" s="13">
        <v>18.25</v>
      </c>
    </row>
    <row r="10" spans="1:22" ht="27" customHeight="1" x14ac:dyDescent="0.2">
      <c r="A10" s="44" t="s">
        <v>70</v>
      </c>
      <c r="B10" s="44"/>
      <c r="C10" s="10"/>
      <c r="D10" s="15">
        <v>0</v>
      </c>
      <c r="E10" s="10"/>
      <c r="F10" s="15">
        <v>0</v>
      </c>
      <c r="G10" s="54"/>
      <c r="H10" s="15">
        <v>0</v>
      </c>
      <c r="I10" s="54"/>
      <c r="J10" s="15">
        <v>0</v>
      </c>
      <c r="K10" s="54"/>
      <c r="L10" s="16">
        <v>0</v>
      </c>
      <c r="M10" s="54"/>
      <c r="N10" s="15">
        <v>0</v>
      </c>
      <c r="O10" s="54"/>
      <c r="P10" s="14">
        <v>0</v>
      </c>
      <c r="Q10" s="54"/>
      <c r="R10" s="15">
        <v>2463830168</v>
      </c>
      <c r="S10" s="54"/>
      <c r="T10" s="15">
        <f>N10+P10+R10</f>
        <v>2463830168</v>
      </c>
      <c r="U10" s="10"/>
      <c r="V10" s="16">
        <v>6.72</v>
      </c>
    </row>
    <row r="11" spans="1:22" ht="27" customHeight="1" thickBot="1" x14ac:dyDescent="0.25">
      <c r="A11" s="41" t="s">
        <v>19</v>
      </c>
      <c r="B11" s="41"/>
      <c r="C11" s="10"/>
      <c r="D11" s="17">
        <v>0</v>
      </c>
      <c r="E11" s="10"/>
      <c r="F11" s="17">
        <f>SUM(F9:F10)</f>
        <v>47451330120</v>
      </c>
      <c r="G11" s="54"/>
      <c r="H11" s="17">
        <f>SUM(H9:H10)</f>
        <v>3598842990</v>
      </c>
      <c r="I11" s="54"/>
      <c r="J11" s="17">
        <f>SUM(J9:J10)</f>
        <v>51050173110</v>
      </c>
      <c r="K11" s="54"/>
      <c r="L11" s="18">
        <f>SUM(L9:L10)</f>
        <v>3.75</v>
      </c>
      <c r="M11" s="54"/>
      <c r="N11" s="17">
        <v>0</v>
      </c>
      <c r="O11" s="54"/>
      <c r="P11" s="17">
        <f>SUM(P9:P10)</f>
        <v>131203872079</v>
      </c>
      <c r="Q11" s="54"/>
      <c r="R11" s="17">
        <f>SUM(R9:R10)</f>
        <v>26328985164</v>
      </c>
      <c r="S11" s="54"/>
      <c r="T11" s="17">
        <f>SUM(T9:T10)</f>
        <v>157532857243</v>
      </c>
      <c r="U11" s="10"/>
      <c r="V11" s="18">
        <f>SUM(V9:V10)</f>
        <v>24.97</v>
      </c>
    </row>
    <row r="12" spans="1:22" ht="13.5" thickTop="1" x14ac:dyDescent="0.2"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</row>
    <row r="13" spans="1:22" x14ac:dyDescent="0.2">
      <c r="F13" s="56"/>
      <c r="G13" s="56"/>
      <c r="H13" s="57"/>
      <c r="I13" s="56"/>
      <c r="J13" s="56"/>
      <c r="K13" s="56"/>
      <c r="L13" s="56"/>
      <c r="M13" s="56"/>
      <c r="N13" s="56"/>
      <c r="O13" s="56"/>
      <c r="P13" s="57"/>
      <c r="Q13" s="56"/>
      <c r="R13" s="57"/>
      <c r="S13" s="56"/>
      <c r="T13" s="56"/>
    </row>
    <row r="14" spans="1:22" x14ac:dyDescent="0.2"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7"/>
      <c r="Q14" s="56"/>
      <c r="R14" s="57"/>
      <c r="S14" s="56"/>
      <c r="T14" s="56"/>
    </row>
    <row r="15" spans="1:22" x14ac:dyDescent="0.2">
      <c r="R15" s="39"/>
    </row>
    <row r="16" spans="1:22" x14ac:dyDescent="0.2">
      <c r="P16" s="39"/>
    </row>
  </sheetData>
  <mergeCells count="12">
    <mergeCell ref="A1:V1"/>
    <mergeCell ref="A2:V2"/>
    <mergeCell ref="A3:V3"/>
    <mergeCell ref="B5:V5"/>
    <mergeCell ref="D6:L6"/>
    <mergeCell ref="N6:V6"/>
    <mergeCell ref="A10:B10"/>
    <mergeCell ref="A11:B11"/>
    <mergeCell ref="J7:L7"/>
    <mergeCell ref="T7:V7"/>
    <mergeCell ref="A8:B8"/>
    <mergeCell ref="A9:B9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workbookViewId="0">
      <selection activeCell="E8" sqref="E8:E11"/>
    </sheetView>
  </sheetViews>
  <sheetFormatPr defaultRowHeight="12.75" x14ac:dyDescent="0.2"/>
  <cols>
    <col min="1" max="1" width="5.140625" customWidth="1"/>
    <col min="2" max="2" width="26.7109375" customWidth="1"/>
    <col min="3" max="3" width="1.28515625" customWidth="1"/>
    <col min="4" max="4" width="16" customWidth="1"/>
    <col min="5" max="5" width="1.28515625" customWidth="1"/>
    <col min="6" max="6" width="16.5703125" customWidth="1"/>
    <col min="7" max="7" width="1.28515625" customWidth="1"/>
    <col min="8" max="8" width="13" customWidth="1"/>
    <col min="9" max="9" width="1.28515625" customWidth="1"/>
    <col min="10" max="10" width="15.28515625" customWidth="1"/>
    <col min="11" max="11" width="1.28515625" customWidth="1"/>
    <col min="12" max="12" width="17.42578125" customWidth="1"/>
    <col min="13" max="13" width="1.28515625" customWidth="1"/>
    <col min="14" max="14" width="17" customWidth="1"/>
    <col min="15" max="15" width="1.28515625" customWidth="1"/>
    <col min="16" max="16" width="13" customWidth="1"/>
    <col min="17" max="17" width="1.28515625" customWidth="1"/>
    <col min="18" max="18" width="16.5703125" customWidth="1"/>
    <col min="19" max="19" width="0.28515625" customWidth="1"/>
  </cols>
  <sheetData>
    <row r="1" spans="1:18" ht="29.1" customHeight="1" x14ac:dyDescent="0.2">
      <c r="A1" s="40" t="s">
        <v>97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18" ht="21.75" customHeight="1" x14ac:dyDescent="0.2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18" ht="21.7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18" ht="14.45" customHeight="1" x14ac:dyDescent="0.2"/>
    <row r="5" spans="1:18" ht="27.75" customHeight="1" x14ac:dyDescent="0.2">
      <c r="A5" s="1" t="s">
        <v>71</v>
      </c>
      <c r="B5" s="46" t="s">
        <v>101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18" ht="27.75" customHeight="1" x14ac:dyDescent="0.2">
      <c r="A6" s="10"/>
      <c r="B6" s="10"/>
      <c r="C6" s="10"/>
      <c r="D6" s="42" t="s">
        <v>61</v>
      </c>
      <c r="E6" s="42"/>
      <c r="F6" s="42"/>
      <c r="G6" s="42"/>
      <c r="H6" s="42"/>
      <c r="I6" s="42"/>
      <c r="J6" s="42"/>
      <c r="K6" s="10"/>
      <c r="L6" s="42" t="s">
        <v>62</v>
      </c>
      <c r="M6" s="42"/>
      <c r="N6" s="42"/>
      <c r="O6" s="42"/>
      <c r="P6" s="42"/>
      <c r="Q6" s="42"/>
      <c r="R6" s="42"/>
    </row>
    <row r="7" spans="1:18" ht="27.75" customHeight="1" x14ac:dyDescent="0.2">
      <c r="A7" s="10"/>
      <c r="B7" s="10"/>
      <c r="C7" s="10"/>
      <c r="D7" s="11"/>
      <c r="E7" s="11"/>
      <c r="F7" s="11"/>
      <c r="G7" s="11"/>
      <c r="H7" s="11"/>
      <c r="I7" s="11"/>
      <c r="J7" s="11"/>
      <c r="K7" s="10"/>
      <c r="L7" s="11"/>
      <c r="M7" s="11"/>
      <c r="N7" s="11"/>
      <c r="O7" s="11"/>
      <c r="P7" s="11"/>
      <c r="Q7" s="11"/>
      <c r="R7" s="11"/>
    </row>
    <row r="8" spans="1:18" ht="27.75" customHeight="1" x14ac:dyDescent="0.2">
      <c r="A8" s="42" t="s">
        <v>72</v>
      </c>
      <c r="B8" s="42"/>
      <c r="C8" s="10"/>
      <c r="D8" s="2" t="s">
        <v>73</v>
      </c>
      <c r="E8" s="10"/>
      <c r="F8" s="2" t="s">
        <v>65</v>
      </c>
      <c r="G8" s="10"/>
      <c r="H8" s="2" t="s">
        <v>66</v>
      </c>
      <c r="I8" s="10"/>
      <c r="J8" s="2" t="s">
        <v>19</v>
      </c>
      <c r="K8" s="10"/>
      <c r="L8" s="2" t="s">
        <v>73</v>
      </c>
      <c r="M8" s="10"/>
      <c r="N8" s="2" t="s">
        <v>65</v>
      </c>
      <c r="O8" s="10"/>
      <c r="P8" s="2" t="s">
        <v>66</v>
      </c>
      <c r="Q8" s="10"/>
      <c r="R8" s="2" t="s">
        <v>19</v>
      </c>
    </row>
    <row r="9" spans="1:18" ht="27.75" customHeight="1" x14ac:dyDescent="0.2">
      <c r="A9" s="47" t="s">
        <v>39</v>
      </c>
      <c r="B9" s="47"/>
      <c r="C9" s="10"/>
      <c r="D9" s="20">
        <v>73678340</v>
      </c>
      <c r="E9" s="10"/>
      <c r="F9" s="20">
        <v>0</v>
      </c>
      <c r="G9" s="10"/>
      <c r="H9" s="20">
        <v>0</v>
      </c>
      <c r="I9" s="10"/>
      <c r="J9" s="20">
        <f>D9+F9+H9</f>
        <v>73678340</v>
      </c>
      <c r="K9" s="10"/>
      <c r="L9" s="20">
        <v>602566403</v>
      </c>
      <c r="M9" s="10"/>
      <c r="N9" s="58">
        <v>-168078055</v>
      </c>
      <c r="O9" s="10"/>
      <c r="P9" s="20">
        <v>0</v>
      </c>
      <c r="Q9" s="10"/>
      <c r="R9" s="20">
        <f>L9+N9+P9</f>
        <v>434488348</v>
      </c>
    </row>
    <row r="10" spans="1:18" ht="27.75" customHeight="1" x14ac:dyDescent="0.2">
      <c r="A10" s="41" t="s">
        <v>19</v>
      </c>
      <c r="B10" s="41"/>
      <c r="C10" s="10"/>
      <c r="D10" s="17">
        <f>SUM(D9)</f>
        <v>73678340</v>
      </c>
      <c r="E10" s="10"/>
      <c r="F10" s="17">
        <v>0</v>
      </c>
      <c r="G10" s="10"/>
      <c r="H10" s="17">
        <v>0</v>
      </c>
      <c r="I10" s="10"/>
      <c r="J10" s="17">
        <f>SUM(J9)</f>
        <v>73678340</v>
      </c>
      <c r="K10" s="10"/>
      <c r="L10" s="17">
        <f>SUM(L9)</f>
        <v>602566403</v>
      </c>
      <c r="M10" s="10"/>
      <c r="N10" s="59">
        <f>SUM(N9)</f>
        <v>-168078055</v>
      </c>
      <c r="O10" s="10"/>
      <c r="P10" s="17">
        <v>0</v>
      </c>
      <c r="Q10" s="10"/>
      <c r="R10" s="17">
        <f>SUM(R9)</f>
        <v>434488348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1</vt:lpstr>
      <vt:lpstr>سهام</vt:lpstr>
      <vt:lpstr>واحدهای صندوق</vt:lpstr>
      <vt:lpstr>اوراق</vt:lpstr>
      <vt:lpstr>سپرده</vt:lpstr>
      <vt:lpstr>درآمد</vt:lpstr>
      <vt:lpstr>درآمد سرمایه‌گذاری در سهام</vt:lpstr>
      <vt:lpstr>درآمد سرمایه‌گذاری در صندوق</vt:lpstr>
      <vt:lpstr>درآمد سرمایه‌گذاری در اوراق به</vt:lpstr>
      <vt:lpstr>درآمد سپرده بانکی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'1'!Print_Area</vt:lpstr>
      <vt:lpstr>اوراق!Print_Area</vt:lpstr>
      <vt:lpstr>درآمد!Print_Area</vt:lpstr>
      <vt:lpstr>'درآمد سپرده بانکی'!Print_Area</vt:lpstr>
      <vt:lpstr>'درآمد سرمایه‌گذاری در اوراق به'!Print_Area</vt:lpstr>
      <vt:lpstr>'درآمد سرمایه‌گذاری در سهام'!Print_Area</vt:lpstr>
      <vt:lpstr>'درآمد سرمایه‌گذاری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سهام!Print_Area</vt:lpstr>
      <vt:lpstr>'سود اوراق بهادار'!Print_Area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Masomeh Farahani</cp:lastModifiedBy>
  <dcterms:created xsi:type="dcterms:W3CDTF">2025-11-22T04:01:44Z</dcterms:created>
  <dcterms:modified xsi:type="dcterms:W3CDTF">2025-11-22T14:10:06Z</dcterms:modified>
</cp:coreProperties>
</file>