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\"/>
    </mc:Choice>
  </mc:AlternateContent>
  <xr:revisionPtr revIDLastSave="0" documentId="13_ncr:1_{9BCD2160-DE75-42AB-B51E-D05F12D36E09}" xr6:coauthVersionLast="47" xr6:coauthVersionMax="47" xr10:uidLastSave="{00000000-0000-0000-0000-000000000000}"/>
  <bookViews>
    <workbookView xWindow="-120" yWindow="-120" windowWidth="29040" windowHeight="15720" tabRatio="988" xr2:uid="{00000000-000D-0000-FFFF-FFFF00000000}"/>
  </bookViews>
  <sheets>
    <sheet name="1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‌گذاری در سهام" sheetId="9" r:id="rId7"/>
    <sheet name="درآمد سرمایه‌گذاری در صندوق" sheetId="10" r:id="rId8"/>
    <sheet name="درآمد سرمایه‌گذاری در اوراق" sheetId="11" r:id="rId9"/>
    <sheet name="درآمد سپرده بانکی" sheetId="13" r:id="rId10"/>
    <sheet name="درآمد سود سهام" sheetId="15" r:id="rId11"/>
    <sheet name="سود اوراق بهادار" sheetId="17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0">'1'!$B$17:$D$19</definedName>
    <definedName name="_xlnm.Print_Area" localSheetId="3">اوراق!$A$1:$AM$10</definedName>
    <definedName name="_xlnm.Print_Area" localSheetId="5">درآمد!$A$1:$K$12</definedName>
    <definedName name="_xlnm.Print_Area" localSheetId="9">'درآمد سپرده بانکی'!$A$1:$G$11</definedName>
    <definedName name="_xlnm.Print_Area" localSheetId="8">'درآمد سرمایه‌گذاری در اوراق'!$A$1:$S$10</definedName>
    <definedName name="_xlnm.Print_Area" localSheetId="6">'درآمد سرمایه‌گذاری در سهام'!$A$1:$U$11</definedName>
    <definedName name="_xlnm.Print_Area" localSheetId="7">'درآمد سرمایه‌گذاری در صندوق'!$A$1:$W$11</definedName>
    <definedName name="_xlnm.Print_Area" localSheetId="10">'درآمد سود سهام'!$A$1:$T$10</definedName>
    <definedName name="_xlnm.Print_Area" localSheetId="14">'درآمد ناشی از تغییر قیمت اوراق'!$A$1:$Q$12</definedName>
    <definedName name="_xlnm.Print_Area" localSheetId="13">'درآمد ناشی از فروش'!$A$1:$Q$12</definedName>
    <definedName name="_xlnm.Print_Area" localSheetId="4">سپرده!$A$1:$M$13</definedName>
    <definedName name="_xlnm.Print_Area" localSheetId="1">سهام!$A$1:$AB$11</definedName>
    <definedName name="_xlnm.Print_Area" localSheetId="11">'سود اوراق بهادار'!$A$1:$T$9</definedName>
    <definedName name="_xlnm.Print_Area" localSheetId="12">'سود سپرده بانکی'!$A$1:$N$11</definedName>
    <definedName name="_xlnm.Print_Area" localSheetId="2">'واحدهای صندوق'!$A$1:$AA$10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8" l="1"/>
  <c r="T10" i="9"/>
  <c r="T9" i="9"/>
  <c r="J10" i="9"/>
  <c r="J9" i="9"/>
  <c r="F10" i="8"/>
  <c r="F9" i="8"/>
  <c r="F11" i="8"/>
  <c r="R11" i="10"/>
  <c r="T9" i="10"/>
  <c r="J9" i="10"/>
  <c r="J11" i="10" s="1"/>
  <c r="C12" i="21"/>
  <c r="G11" i="21"/>
  <c r="G10" i="21"/>
  <c r="G9" i="21"/>
  <c r="G8" i="21"/>
  <c r="Q12" i="21"/>
  <c r="O11" i="21"/>
  <c r="O10" i="21"/>
  <c r="O9" i="21"/>
  <c r="O8" i="21"/>
  <c r="E12" i="21"/>
  <c r="I12" i="21"/>
  <c r="K12" i="21"/>
  <c r="M12" i="21"/>
  <c r="O11" i="19"/>
  <c r="O10" i="19"/>
  <c r="O9" i="19"/>
  <c r="O8" i="19"/>
  <c r="Q12" i="19"/>
  <c r="K12" i="19"/>
  <c r="G10" i="19"/>
  <c r="G9" i="19"/>
  <c r="G8" i="19"/>
  <c r="I12" i="19"/>
  <c r="E12" i="19"/>
  <c r="C12" i="19"/>
  <c r="M12" i="19"/>
  <c r="C11" i="18"/>
  <c r="E11" i="18"/>
  <c r="G11" i="18"/>
  <c r="I11" i="18"/>
  <c r="K11" i="18"/>
  <c r="M11" i="18"/>
  <c r="I10" i="15"/>
  <c r="K10" i="15"/>
  <c r="M10" i="15"/>
  <c r="O10" i="15"/>
  <c r="S10" i="15"/>
  <c r="D11" i="13"/>
  <c r="F11" i="13"/>
  <c r="J9" i="11"/>
  <c r="R9" i="11"/>
  <c r="R10" i="11" s="1"/>
  <c r="N10" i="11"/>
  <c r="L10" i="11"/>
  <c r="F10" i="11"/>
  <c r="D10" i="11"/>
  <c r="D11" i="10"/>
  <c r="J10" i="10"/>
  <c r="T10" i="10"/>
  <c r="F11" i="10"/>
  <c r="H11" i="10"/>
  <c r="L11" i="10"/>
  <c r="N11" i="10"/>
  <c r="P11" i="10"/>
  <c r="V11" i="10"/>
  <c r="D11" i="9"/>
  <c r="H11" i="9"/>
  <c r="F11" i="9"/>
  <c r="L11" i="9"/>
  <c r="N11" i="9"/>
  <c r="P11" i="9"/>
  <c r="R11" i="9"/>
  <c r="J12" i="8"/>
  <c r="H12" i="8"/>
  <c r="D13" i="7"/>
  <c r="F13" i="7"/>
  <c r="H13" i="7"/>
  <c r="J13" i="7"/>
  <c r="T10" i="5"/>
  <c r="AJ10" i="5"/>
  <c r="AA11" i="2"/>
  <c r="S11" i="2"/>
  <c r="Y11" i="2"/>
  <c r="W11" i="2"/>
  <c r="Q11" i="2"/>
  <c r="O11" i="2"/>
  <c r="M11" i="2"/>
  <c r="K11" i="2"/>
  <c r="I11" i="2"/>
  <c r="G11" i="2"/>
  <c r="E11" i="2"/>
  <c r="F12" i="8" l="1"/>
  <c r="T11" i="10"/>
  <c r="G12" i="21"/>
  <c r="O12" i="21"/>
  <c r="O12" i="19"/>
  <c r="G12" i="19"/>
  <c r="J11" i="9"/>
  <c r="T11" i="9"/>
</calcChain>
</file>

<file path=xl/sharedStrings.xml><?xml version="1.0" encoding="utf-8"?>
<sst xmlns="http://schemas.openxmlformats.org/spreadsheetml/2006/main" count="305" uniqueCount="109">
  <si>
    <t>صندوق سرمایه گذاری اختصاصی بازارگردان صنعت مس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</si>
  <si>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</si>
  <si>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</si>
  <si>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</si>
  <si>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</si>
  <si>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</si>
  <si>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</si>
  <si>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</si>
  <si>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</si>
  <si>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</si>
  <si>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</si>
  <si>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</si>
  <si>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</si>
  <si>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</si>
  <si>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</si>
  <si>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</si>
  <si>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</si>
  <si>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</si>
  <si>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</si>
  <si>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ملی‌ صنایع‌ مس‌ ایران‌</t>
  </si>
  <si>
    <t>تامین سرمایه کیمیا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</si>
  <si>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</si>
  <si>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</si>
  <si>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</si>
  <si>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</si>
  <si>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</si>
  <si>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</si>
  <si>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</si>
  <si>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</si>
  <si>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</si>
  <si>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</si>
  <si>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ص.س.درآمد ثابت کیمیا-د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</si>
  <si>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</si>
  <si>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</si>
  <si>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</si>
  <si>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</si>
  <si>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</si>
  <si>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</si>
  <si>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</si>
  <si>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</si>
  <si>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</si>
  <si>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دولت89-ش.خ041120</t>
  </si>
  <si>
    <t>بله</t>
  </si>
  <si>
    <t>1400/05/20</t>
  </si>
  <si>
    <t>1404/11/19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</si>
  <si>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</si>
  <si>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</si>
  <si>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</si>
  <si>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</si>
  <si>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</si>
  <si>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</si>
  <si>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</si>
  <si>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</si>
  <si>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</si>
  <si>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</si>
  <si>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</si>
  <si>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</si>
  <si>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1-2</t>
  </si>
  <si>
    <t>2-2</t>
  </si>
  <si>
    <t>3-2</t>
  </si>
  <si>
    <t>4-2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</si>
  <si>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</si>
  <si>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</si>
  <si>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</si>
  <si>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</si>
  <si>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</si>
  <si>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</si>
  <si>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</si>
  <si>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</si>
  <si>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سود صندوق</t>
  </si>
  <si>
    <t>صندوق ص.س.درآمد ثابت کیمیا-د</t>
  </si>
  <si>
    <t>صندوق س سپر سرمایه بیدار- 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</si>
  <si>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</si>
  <si>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</si>
  <si>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</si>
  <si>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</si>
  <si>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</si>
  <si>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نام سپرده بانکی</t>
  </si>
  <si>
    <t>سود سپرده بانکی و گواهی سپرده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</si>
  <si>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</si>
  <si>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</si>
  <si>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</si>
  <si>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</si>
  <si>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</si>
  <si>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</si>
  <si>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</si>
  <si>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1404/04/31</t>
  </si>
  <si>
    <t>1404/02/17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</si>
  <si>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</si>
  <si>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</si>
  <si>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</si>
  <si>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</si>
  <si>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</si>
  <si>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</si>
  <si>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خالص بهای فروش</t>
  </si>
  <si>
    <t>ارزش دفتری</t>
  </si>
  <si>
    <t>درآمد ناشی از تغییر قیمت اوراق بهادار</t>
  </si>
  <si>
    <t>صندوق سرمایه‌گذاری اختصاصی بازارگردان صنعت مس</t>
  </si>
  <si>
    <t>سپرده کوتاه مدت بانک تجارت</t>
  </si>
  <si>
    <t>درآمد حاصل از سرمایه‌گذاری در سهام و حق تقدم سهام</t>
  </si>
  <si>
    <t>درآمد حاصل از سرمایه‌گذاری در سپرده بانکی و گواهی سپرده</t>
  </si>
  <si>
    <r>
      <t>صندوق سرمایه</t>
    </r>
    <r>
      <rPr>
        <sz val="15"/>
        <color rgb="FF000000"/>
        <rFont val="B Nazanin"/>
        <charset val="178"/>
      </rPr>
      <t>‌</t>
    </r>
    <r>
      <rPr>
        <b/>
        <sz val="15"/>
        <color rgb="FF000000"/>
        <rFont val="B Nazanin"/>
        <charset val="178"/>
      </rPr>
      <t>گذاری اختصاصی بازارگردان صنعت مس</t>
    </r>
  </si>
  <si>
    <t>سود (زیان) حاصل از فروش اوراق بهادار</t>
  </si>
  <si>
    <t>سود (زیان) ناشی از فروش</t>
  </si>
  <si>
    <t>سود (زیان) ناشی از تغییر قیمت</t>
  </si>
  <si>
    <t>درآمد حاصل از سرمایه‌گذاری در واحدهای صندوق</t>
  </si>
  <si>
    <t>درآمد حاصل از سرمایه‌گذاری در واحدهای صندوق های سرمایه‌گذاری</t>
  </si>
  <si>
    <t>درآمد حاصل از سرمایه‌گذاری در اوراق بهادار با درآمد ثابت</t>
  </si>
  <si>
    <t>درصد از کل دارایی‌ها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</si>
</sst>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5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9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7" fontId="0" fillId="0" borderId="0" xfId="0" applyNumberFormat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7" fontId="4" fillId="0" borderId="2" xfId="0" applyNumberFormat="1" applyFont="1" applyFill="1" applyBorder="1" applyAlignment="1">
      <alignment vertical="center"/>
    </xf>
    <xf numFmtId="37" fontId="4" fillId="0" borderId="0" xfId="0" applyNumberFormat="1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37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7" fontId="0" fillId="0" borderId="0" xfId="0" applyNumberFormat="1" applyFill="1" applyAlignment="1">
      <alignment horizontal="center" vertical="center"/>
    </xf>
    <xf numFmtId="37" fontId="4" fillId="0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6" fillId="0" borderId="0" xfId="0" applyFont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37" fontId="0" fillId="0" borderId="0" xfId="0" applyNumberForma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left"/>
    </xf>
    <xf numFmtId="0" fontId="0" fillId="0" borderId="6" xfId="0" applyBorder="1" applyAlignment="1">
      <alignment horizontal="center" vertical="center"/>
    </xf>
    <xf numFmtId="39" fontId="4" fillId="0" borderId="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65" fontId="0" fillId="0" borderId="0" xfId="0" applyNumberFormat="1" applyAlignment="1">
      <alignment horizontal="left"/>
    </xf>
    <xf numFmtId="0" fontId="0" fillId="0" borderId="0" xfId="0"/>
    <xf numFmtId="0" fontId="0" fillId="0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1038225</xdr:colOff>
      <xdr:row>0</xdr:row>
      <xdr:rowOff>352425</xdr:rowOff>
    </xdr:from>
    <xdr:to>
      <xdr:col>3</xdr:col>
      <xdr:colOff>530877</xdr:colOff>
      <xdr:row>15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4F4923-D8A2-4F4F-BDFE-75A979EC0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374473" y="352425"/>
          <a:ext cx="2807352" cy="259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19"/>
  <sheetViews>
    <sheetView rightToLeft="1" tabSelected="1" workbookViewId="0">
      <selection activeCell="C25" sqref="C25"/>
    </sheetView>
  </sheetViews>
  <sheetFormatPr defaultRowHeight="12.75" x14ac:dyDescent="0.2"/>
  <cols>
    <col min="1" max="1" width="16.28515625" customWidth="1"/>
    <col min="2" max="4" width="24.85546875" customWidth="1"/>
  </cols>
  <sheetData>
    <row r="1" ht="29.1" customHeight="1" x14ac:dyDescent="0.2"/>
    <row r="2" ht="21.75" customHeight="1" x14ac:dyDescent="0.2"/>
    <row r="3" ht="21.75" customHeight="1" x14ac:dyDescent="0.2"/>
    <row r="17" spans="2:4" ht="25.5" x14ac:dyDescent="0.2">
      <c r="B17" s="40" t="s">
        <v>97</v>
      </c>
      <c r="C17" s="40"/>
      <c r="D17" s="40"/>
    </row>
    <row r="18" spans="2:4" ht="25.5" x14ac:dyDescent="0.2">
      <c r="B18" s="40" t="s">
        <v>1</v>
      </c>
      <c r="C18" s="40"/>
      <c r="D18" s="40"/>
    </row>
    <row r="19" spans="2:4" ht="25.5" x14ac:dyDescent="0.2">
      <c r="B19" s="40" t="s">
        <v>2</v>
      </c>
      <c r="C19" s="40"/>
      <c r="D19" s="40"/>
    </row>
  </sheetData>
  <mergeCells count="3">
    <mergeCell ref="B17:D17"/>
    <mergeCell ref="B18:D18"/>
    <mergeCell ref="B19:D19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F12"/>
  <sheetViews>
    <sheetView rightToLeft="1" workbookViewId="0">
      <selection activeCell="F11" sqref="D11:F11"/>
    </sheetView>
  </sheetViews>
  <sheetFormatPr defaultRowHeight="12.75" x14ac:dyDescent="0.2"/>
  <cols>
    <col min="1" max="1" width="5.140625" customWidth="1"/>
    <col min="2" max="2" width="25.85546875" customWidth="1"/>
    <col min="3" max="3" width="1.28515625" customWidth="1"/>
    <col min="4" max="4" width="27.5703125" customWidth="1"/>
    <col min="5" max="5" width="1.28515625" customWidth="1"/>
    <col min="6" max="6" width="29.7109375" customWidth="1"/>
    <col min="7" max="7" width="0.28515625" customWidth="1"/>
  </cols>
  <sheetData>
    <row r="1" spans="1:6" ht="29.1" customHeight="1" x14ac:dyDescent="0.2">
      <c r="A1" s="40" t="s">
        <v>97</v>
      </c>
      <c r="B1" s="40"/>
      <c r="C1" s="40"/>
      <c r="D1" s="40"/>
      <c r="E1" s="40"/>
      <c r="F1" s="40"/>
    </row>
    <row r="2" spans="1:6" ht="21.75" customHeight="1" x14ac:dyDescent="0.2">
      <c r="A2" s="40" t="s">
        <v>51</v>
      </c>
      <c r="B2" s="40"/>
      <c r="C2" s="40"/>
      <c r="D2" s="40"/>
      <c r="E2" s="40"/>
      <c r="F2" s="40"/>
    </row>
    <row r="3" spans="1:6" ht="21.75" customHeight="1" x14ac:dyDescent="0.2">
      <c r="A3" s="40" t="s">
        <v>2</v>
      </c>
      <c r="B3" s="40"/>
      <c r="C3" s="40"/>
      <c r="D3" s="40"/>
      <c r="E3" s="40"/>
      <c r="F3" s="40"/>
    </row>
    <row r="4" spans="1:6" ht="14.45" customHeight="1" x14ac:dyDescent="0.2"/>
    <row r="5" spans="1:6" ht="29.25" customHeight="1" x14ac:dyDescent="0.2">
      <c r="A5" s="1" t="s">
        <v>76</v>
      </c>
      <c r="B5" s="43" t="s">
        <v>100</v>
      </c>
      <c r="C5" s="43"/>
      <c r="D5" s="43"/>
      <c r="E5" s="43"/>
      <c r="F5" s="43"/>
    </row>
    <row r="6" spans="1:6" ht="29.25" customHeight="1" x14ac:dyDescent="0.2">
      <c r="D6" s="24" t="s">
        <v>62</v>
      </c>
      <c r="F6" s="24" t="s">
        <v>63</v>
      </c>
    </row>
    <row r="7" spans="1:6" ht="29.25" customHeight="1" x14ac:dyDescent="0.2">
      <c r="A7" s="41" t="s">
        <v>77</v>
      </c>
      <c r="B7" s="41"/>
      <c r="D7" s="5" t="s">
        <v>78</v>
      </c>
      <c r="F7" s="5" t="s">
        <v>78</v>
      </c>
    </row>
    <row r="8" spans="1:6" ht="29.25" customHeight="1" x14ac:dyDescent="0.2">
      <c r="A8" s="52" t="s">
        <v>98</v>
      </c>
      <c r="B8" s="52"/>
      <c r="D8" s="11">
        <v>36092</v>
      </c>
      <c r="E8" s="10"/>
      <c r="F8" s="11">
        <v>82049</v>
      </c>
    </row>
    <row r="9" spans="1:6" ht="29.25" customHeight="1" x14ac:dyDescent="0.2">
      <c r="A9" s="53" t="s">
        <v>98</v>
      </c>
      <c r="B9" s="53"/>
      <c r="D9" s="54">
        <v>249440</v>
      </c>
      <c r="E9" s="10"/>
      <c r="F9" s="54">
        <v>7844631</v>
      </c>
    </row>
    <row r="10" spans="1:6" ht="29.25" customHeight="1" x14ac:dyDescent="0.2">
      <c r="A10" s="56" t="s">
        <v>98</v>
      </c>
      <c r="B10" s="56"/>
      <c r="D10" s="14">
        <v>479405</v>
      </c>
      <c r="E10" s="10"/>
      <c r="F10" s="14">
        <v>9722156</v>
      </c>
    </row>
    <row r="11" spans="1:6" ht="29.25" customHeight="1" thickBot="1" x14ac:dyDescent="0.25">
      <c r="A11" s="44" t="s">
        <v>21</v>
      </c>
      <c r="B11" s="44"/>
      <c r="D11" s="16">
        <f>SUM(D8:D10)</f>
        <v>764937</v>
      </c>
      <c r="E11" s="10"/>
      <c r="F11" s="16">
        <f>SUM(F8:F10)</f>
        <v>17648836</v>
      </c>
    </row>
    <row r="12" spans="1:6" ht="13.5" thickTop="1" x14ac:dyDescent="0.2"/>
  </sheetData>
  <mergeCells count="9">
    <mergeCell ref="A7:B7"/>
    <mergeCell ref="A8:B8"/>
    <mergeCell ref="A9:B9"/>
    <mergeCell ref="A10:B10"/>
    <mergeCell ref="A11:B11"/>
    <mergeCell ref="A1:F1"/>
    <mergeCell ref="A2:F2"/>
    <mergeCell ref="A3:F3"/>
    <mergeCell ref="B5:F5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13"/>
  <sheetViews>
    <sheetView rightToLeft="1" workbookViewId="0">
      <selection activeCell="I10" sqref="I10"/>
    </sheetView>
  </sheetViews>
  <sheetFormatPr defaultRowHeight="12.75" x14ac:dyDescent="0.2"/>
  <cols>
    <col min="1" max="1" width="28.28515625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1.5703125" customWidth="1"/>
    <col min="20" max="20" width="0.28515625" customWidth="1"/>
  </cols>
  <sheetData>
    <row r="1" spans="1:19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1.75" customHeight="1" x14ac:dyDescent="0.2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14.45" customHeight="1" x14ac:dyDescent="0.2"/>
    <row r="5" spans="1:19" ht="26.25" customHeight="1" x14ac:dyDescent="0.2">
      <c r="A5" s="43" t="s">
        <v>65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19" ht="26.25" customHeight="1" x14ac:dyDescent="0.2">
      <c r="A6" s="41" t="s">
        <v>22</v>
      </c>
      <c r="B6" s="12"/>
      <c r="C6" s="41" t="s">
        <v>79</v>
      </c>
      <c r="D6" s="41"/>
      <c r="E6" s="41"/>
      <c r="F6" s="41"/>
      <c r="G6" s="41"/>
      <c r="H6" s="12"/>
      <c r="I6" s="41" t="s">
        <v>62</v>
      </c>
      <c r="J6" s="41"/>
      <c r="K6" s="41"/>
      <c r="L6" s="41"/>
      <c r="M6" s="41"/>
      <c r="N6" s="12"/>
      <c r="O6" s="41" t="s">
        <v>63</v>
      </c>
      <c r="P6" s="41"/>
      <c r="Q6" s="41"/>
      <c r="R6" s="41"/>
      <c r="S6" s="41"/>
    </row>
    <row r="7" spans="1:19" ht="26.25" customHeight="1" x14ac:dyDescent="0.2">
      <c r="A7" s="41"/>
      <c r="B7" s="12"/>
      <c r="C7" s="26" t="s">
        <v>80</v>
      </c>
      <c r="D7" s="51"/>
      <c r="E7" s="26" t="s">
        <v>81</v>
      </c>
      <c r="F7" s="51"/>
      <c r="G7" s="68" t="s">
        <v>82</v>
      </c>
      <c r="H7" s="12"/>
      <c r="I7" s="26" t="s">
        <v>83</v>
      </c>
      <c r="J7" s="51"/>
      <c r="K7" s="26" t="s">
        <v>84</v>
      </c>
      <c r="L7" s="51"/>
      <c r="M7" s="26" t="s">
        <v>85</v>
      </c>
      <c r="N7" s="12"/>
      <c r="O7" s="26" t="s">
        <v>83</v>
      </c>
      <c r="P7" s="51"/>
      <c r="Q7" s="26" t="s">
        <v>84</v>
      </c>
      <c r="R7" s="51"/>
      <c r="S7" s="26" t="s">
        <v>85</v>
      </c>
    </row>
    <row r="8" spans="1:19" ht="26.25" customHeight="1" x14ac:dyDescent="0.2">
      <c r="A8" s="60" t="s">
        <v>19</v>
      </c>
      <c r="B8" s="12"/>
      <c r="C8" s="11" t="s">
        <v>86</v>
      </c>
      <c r="D8" s="10"/>
      <c r="E8" s="11">
        <v>2222087108</v>
      </c>
      <c r="F8" s="10"/>
      <c r="G8" s="21">
        <v>370</v>
      </c>
      <c r="H8" s="10"/>
      <c r="I8" s="11">
        <v>0</v>
      </c>
      <c r="J8" s="10"/>
      <c r="K8" s="11">
        <v>0</v>
      </c>
      <c r="L8" s="10"/>
      <c r="M8" s="11">
        <v>0</v>
      </c>
      <c r="N8" s="10"/>
      <c r="O8" s="11">
        <v>822172229960</v>
      </c>
      <c r="P8" s="10"/>
      <c r="Q8" s="11">
        <v>0</v>
      </c>
      <c r="R8" s="10"/>
      <c r="S8" s="11">
        <v>822172229960</v>
      </c>
    </row>
    <row r="9" spans="1:19" ht="26.25" customHeight="1" x14ac:dyDescent="0.2">
      <c r="A9" s="71" t="s">
        <v>20</v>
      </c>
      <c r="B9" s="12"/>
      <c r="C9" s="21" t="s">
        <v>87</v>
      </c>
      <c r="D9" s="10"/>
      <c r="E9" s="21">
        <v>3667623586</v>
      </c>
      <c r="F9" s="10"/>
      <c r="G9" s="21">
        <v>320</v>
      </c>
      <c r="H9" s="10"/>
      <c r="I9" s="14">
        <v>0</v>
      </c>
      <c r="J9" s="10"/>
      <c r="K9" s="14">
        <v>0</v>
      </c>
      <c r="L9" s="10"/>
      <c r="M9" s="14">
        <v>0</v>
      </c>
      <c r="N9" s="10"/>
      <c r="O9" s="14">
        <v>1173639547520</v>
      </c>
      <c r="P9" s="10"/>
      <c r="Q9" s="14">
        <v>0</v>
      </c>
      <c r="R9" s="10"/>
      <c r="S9" s="14">
        <v>1173639547520</v>
      </c>
    </row>
    <row r="10" spans="1:19" ht="26.25" customHeight="1" x14ac:dyDescent="0.2">
      <c r="A10" s="70" t="s">
        <v>21</v>
      </c>
      <c r="B10" s="12"/>
      <c r="C10" s="21"/>
      <c r="D10" s="69"/>
      <c r="E10" s="21"/>
      <c r="F10" s="10"/>
      <c r="G10" s="21"/>
      <c r="H10" s="10"/>
      <c r="I10" s="16">
        <f>SUM(I8:I9)</f>
        <v>0</v>
      </c>
      <c r="J10" s="10"/>
      <c r="K10" s="16">
        <f>SUM(K8:K9)</f>
        <v>0</v>
      </c>
      <c r="L10" s="10"/>
      <c r="M10" s="16">
        <f>SUM(M8:M9)</f>
        <v>0</v>
      </c>
      <c r="N10" s="10"/>
      <c r="O10" s="16">
        <f>SUM(O8:O9)</f>
        <v>1995811777480</v>
      </c>
      <c r="P10" s="10"/>
      <c r="Q10" s="16">
        <v>0</v>
      </c>
      <c r="R10" s="10"/>
      <c r="S10" s="16">
        <f>SUM(S8:S9)</f>
        <v>1995811777480</v>
      </c>
    </row>
    <row r="13" spans="1:19" x14ac:dyDescent="0.2">
      <c r="S13" s="72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13"/>
  <sheetViews>
    <sheetView rightToLeft="1" workbookViewId="0">
      <selection activeCell="Q25" sqref="Q25"/>
    </sheetView>
  </sheetViews>
  <sheetFormatPr defaultRowHeight="12.75" x14ac:dyDescent="0.2"/>
  <cols>
    <col min="1" max="1" width="33.42578125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1.75" customHeight="1" x14ac:dyDescent="0.2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14.45" customHeight="1" x14ac:dyDescent="0.2"/>
    <row r="5" spans="1:19" ht="30" customHeight="1" x14ac:dyDescent="0.2">
      <c r="A5" s="43" t="s">
        <v>88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19" ht="30" customHeight="1" x14ac:dyDescent="0.2">
      <c r="A6" s="41" t="s">
        <v>54</v>
      </c>
      <c r="B6" s="12"/>
      <c r="C6" s="12"/>
      <c r="D6" s="12"/>
      <c r="E6" s="12"/>
      <c r="F6" s="12"/>
      <c r="G6" s="12"/>
      <c r="H6" s="12"/>
      <c r="I6" s="41" t="s">
        <v>62</v>
      </c>
      <c r="J6" s="41"/>
      <c r="K6" s="41"/>
      <c r="L6" s="41"/>
      <c r="M6" s="41"/>
      <c r="N6" s="12"/>
      <c r="O6" s="41" t="s">
        <v>63</v>
      </c>
      <c r="P6" s="41"/>
      <c r="Q6" s="41"/>
      <c r="R6" s="41"/>
      <c r="S6" s="41"/>
    </row>
    <row r="7" spans="1:19" ht="30" customHeight="1" x14ac:dyDescent="0.2">
      <c r="A7" s="41"/>
      <c r="B7" s="12"/>
      <c r="C7" s="27" t="s">
        <v>89</v>
      </c>
      <c r="D7" s="12"/>
      <c r="E7" s="75" t="s">
        <v>39</v>
      </c>
      <c r="F7" s="12"/>
      <c r="G7" s="27" t="s">
        <v>90</v>
      </c>
      <c r="H7" s="12"/>
      <c r="I7" s="26" t="s">
        <v>91</v>
      </c>
      <c r="J7" s="51"/>
      <c r="K7" s="26" t="s">
        <v>84</v>
      </c>
      <c r="L7" s="51"/>
      <c r="M7" s="26" t="s">
        <v>92</v>
      </c>
      <c r="N7" s="12"/>
      <c r="O7" s="26" t="s">
        <v>91</v>
      </c>
      <c r="P7" s="51"/>
      <c r="Q7" s="26" t="s">
        <v>84</v>
      </c>
      <c r="R7" s="51"/>
      <c r="S7" s="26" t="s">
        <v>92</v>
      </c>
    </row>
    <row r="8" spans="1:19" ht="30" customHeight="1" x14ac:dyDescent="0.2">
      <c r="A8" s="35" t="s">
        <v>41</v>
      </c>
      <c r="B8" s="12"/>
      <c r="C8" s="73"/>
      <c r="D8" s="12"/>
      <c r="E8" s="35" t="s">
        <v>44</v>
      </c>
      <c r="F8" s="12"/>
      <c r="G8" s="74">
        <v>23</v>
      </c>
      <c r="H8" s="10"/>
      <c r="I8" s="29">
        <v>71471429</v>
      </c>
      <c r="J8" s="10"/>
      <c r="K8" s="29">
        <v>0</v>
      </c>
      <c r="L8" s="10"/>
      <c r="M8" s="29">
        <v>71471429</v>
      </c>
      <c r="N8" s="10"/>
      <c r="O8" s="29">
        <v>528888063</v>
      </c>
      <c r="P8" s="10"/>
      <c r="Q8" s="29">
        <v>0</v>
      </c>
      <c r="R8" s="10"/>
      <c r="S8" s="29">
        <v>528888063</v>
      </c>
    </row>
    <row r="9" spans="1:19" ht="30" customHeight="1" thickBot="1" x14ac:dyDescent="0.25">
      <c r="A9" s="23" t="s">
        <v>21</v>
      </c>
      <c r="B9" s="12"/>
      <c r="C9" s="36"/>
      <c r="D9" s="12"/>
      <c r="E9" s="36"/>
      <c r="F9" s="12"/>
      <c r="G9" s="16"/>
      <c r="H9" s="10"/>
      <c r="I9" s="16">
        <v>71471429</v>
      </c>
      <c r="J9" s="10"/>
      <c r="K9" s="16">
        <v>0</v>
      </c>
      <c r="L9" s="10"/>
      <c r="M9" s="16">
        <v>71471429</v>
      </c>
      <c r="N9" s="10"/>
      <c r="O9" s="16">
        <v>528888063</v>
      </c>
      <c r="P9" s="10"/>
      <c r="Q9" s="16">
        <v>0</v>
      </c>
      <c r="R9" s="10"/>
      <c r="S9" s="16">
        <v>528888063</v>
      </c>
    </row>
    <row r="13" spans="1:19" x14ac:dyDescent="0.2">
      <c r="M13" s="72"/>
      <c r="N13" s="72"/>
      <c r="O13" s="72"/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5"/>
  <sheetViews>
    <sheetView rightToLeft="1" workbookViewId="0">
      <selection activeCell="K15" sqref="K15:M15"/>
    </sheetView>
  </sheetViews>
  <sheetFormatPr defaultRowHeight="12.75" x14ac:dyDescent="0.2"/>
  <cols>
    <col min="1" max="1" width="28.85546875" customWidth="1"/>
    <col min="2" max="2" width="1.28515625" customWidth="1"/>
    <col min="3" max="3" width="16.42578125" customWidth="1"/>
    <col min="4" max="4" width="1.28515625" customWidth="1"/>
    <col min="5" max="5" width="14.140625" customWidth="1"/>
    <col min="6" max="6" width="1.28515625" customWidth="1"/>
    <col min="7" max="7" width="15.5703125" customWidth="1"/>
    <col min="8" max="8" width="1.28515625" customWidth="1"/>
    <col min="9" max="9" width="16.7109375" customWidth="1"/>
    <col min="10" max="10" width="1.28515625" customWidth="1"/>
    <col min="11" max="11" width="13.710937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1.75" customHeight="1" x14ac:dyDescent="0.2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4.45" customHeight="1" x14ac:dyDescent="0.2"/>
    <row r="5" spans="1:13" ht="28.5" customHeight="1" x14ac:dyDescent="0.2">
      <c r="A5" s="43" t="s">
        <v>93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ht="28.5" customHeight="1" x14ac:dyDescent="0.2">
      <c r="A6" s="41" t="s">
        <v>54</v>
      </c>
      <c r="B6" s="12"/>
      <c r="C6" s="41" t="s">
        <v>62</v>
      </c>
      <c r="D6" s="41"/>
      <c r="E6" s="41"/>
      <c r="F6" s="41"/>
      <c r="G6" s="41"/>
      <c r="H6" s="12"/>
      <c r="I6" s="41" t="s">
        <v>63</v>
      </c>
      <c r="J6" s="41"/>
      <c r="K6" s="41"/>
      <c r="L6" s="41"/>
      <c r="M6" s="41"/>
    </row>
    <row r="7" spans="1:13" ht="28.5" customHeight="1" x14ac:dyDescent="0.2">
      <c r="A7" s="41"/>
      <c r="B7" s="12"/>
      <c r="C7" s="26" t="s">
        <v>91</v>
      </c>
      <c r="D7" s="51"/>
      <c r="E7" s="26" t="s">
        <v>84</v>
      </c>
      <c r="F7" s="51"/>
      <c r="G7" s="26" t="s">
        <v>92</v>
      </c>
      <c r="H7" s="12"/>
      <c r="I7" s="26" t="s">
        <v>91</v>
      </c>
      <c r="J7" s="51"/>
      <c r="K7" s="26" t="s">
        <v>84</v>
      </c>
      <c r="L7" s="51"/>
      <c r="M7" s="26" t="s">
        <v>92</v>
      </c>
    </row>
    <row r="8" spans="1:13" ht="28.5" customHeight="1" x14ac:dyDescent="0.2">
      <c r="A8" s="60" t="s">
        <v>98</v>
      </c>
      <c r="B8" s="12"/>
      <c r="C8" s="11">
        <v>36092</v>
      </c>
      <c r="D8" s="10"/>
      <c r="E8" s="11">
        <v>0</v>
      </c>
      <c r="F8" s="10"/>
      <c r="G8" s="11">
        <v>36092</v>
      </c>
      <c r="H8" s="10"/>
      <c r="I8" s="11">
        <v>82049</v>
      </c>
      <c r="J8" s="10"/>
      <c r="K8" s="11">
        <v>0</v>
      </c>
      <c r="L8" s="10"/>
      <c r="M8" s="11">
        <v>82049</v>
      </c>
    </row>
    <row r="9" spans="1:13" ht="28.5" customHeight="1" x14ac:dyDescent="0.2">
      <c r="A9" s="61" t="s">
        <v>98</v>
      </c>
      <c r="B9" s="12"/>
      <c r="C9" s="54">
        <v>249440</v>
      </c>
      <c r="D9" s="10"/>
      <c r="E9" s="54">
        <v>0</v>
      </c>
      <c r="F9" s="10"/>
      <c r="G9" s="54">
        <v>249440</v>
      </c>
      <c r="H9" s="10"/>
      <c r="I9" s="54">
        <v>7844631</v>
      </c>
      <c r="J9" s="10"/>
      <c r="K9" s="54">
        <v>0</v>
      </c>
      <c r="L9" s="10"/>
      <c r="M9" s="54">
        <v>7844631</v>
      </c>
    </row>
    <row r="10" spans="1:13" ht="28.5" customHeight="1" x14ac:dyDescent="0.2">
      <c r="A10" s="67" t="s">
        <v>98</v>
      </c>
      <c r="B10" s="12"/>
      <c r="C10" s="14">
        <v>479405</v>
      </c>
      <c r="D10" s="10"/>
      <c r="E10" s="14">
        <v>0</v>
      </c>
      <c r="F10" s="10"/>
      <c r="G10" s="14">
        <v>479405</v>
      </c>
      <c r="H10" s="10"/>
      <c r="I10" s="14">
        <v>9722156</v>
      </c>
      <c r="J10" s="10"/>
      <c r="K10" s="14">
        <v>0</v>
      </c>
      <c r="L10" s="10"/>
      <c r="M10" s="14">
        <v>9722156</v>
      </c>
    </row>
    <row r="11" spans="1:13" ht="28.5" customHeight="1" x14ac:dyDescent="0.2">
      <c r="A11" s="23" t="s">
        <v>21</v>
      </c>
      <c r="B11" s="12"/>
      <c r="C11" s="16">
        <f>SUM(C8:C10)</f>
        <v>764937</v>
      </c>
      <c r="D11" s="10"/>
      <c r="E11" s="16">
        <f>SUM(E8:E10)</f>
        <v>0</v>
      </c>
      <c r="F11" s="10"/>
      <c r="G11" s="16">
        <f>SUM(G8:G10)</f>
        <v>764937</v>
      </c>
      <c r="H11" s="10"/>
      <c r="I11" s="16">
        <f>SUM(I8:I10)</f>
        <v>17648836</v>
      </c>
      <c r="J11" s="10"/>
      <c r="K11" s="16">
        <f>SUM(K8:K10)</f>
        <v>0</v>
      </c>
      <c r="L11" s="10"/>
      <c r="M11" s="16">
        <f>SUM(M8:M10)</f>
        <v>17648836</v>
      </c>
    </row>
    <row r="15" spans="1:13" x14ac:dyDescent="0.2">
      <c r="K15" s="72"/>
      <c r="L15" s="72"/>
      <c r="M15" s="7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Q19"/>
  <sheetViews>
    <sheetView rightToLeft="1" workbookViewId="0">
      <selection activeCell="Q10" activeCellId="1" sqref="Q8 Q10"/>
    </sheetView>
  </sheetViews>
  <sheetFormatPr defaultRowHeight="12.75" x14ac:dyDescent="0.2"/>
  <cols>
    <col min="1" max="1" width="31.5703125" customWidth="1"/>
    <col min="2" max="2" width="1.28515625" customWidth="1"/>
    <col min="3" max="3" width="12.85546875" bestFit="1" customWidth="1"/>
    <col min="4" max="4" width="1.28515625" customWidth="1"/>
    <col min="5" max="5" width="19" customWidth="1"/>
    <col min="6" max="6" width="1.28515625" customWidth="1"/>
    <col min="7" max="7" width="19.140625" bestFit="1" customWidth="1"/>
    <col min="8" max="8" width="1.28515625" customWidth="1"/>
    <col min="9" max="9" width="24.140625" customWidth="1"/>
    <col min="10" max="10" width="1.28515625" customWidth="1"/>
    <col min="11" max="11" width="14.28515625" customWidth="1"/>
    <col min="12" max="12" width="1.28515625" customWidth="1"/>
    <col min="13" max="13" width="20.7109375" customWidth="1"/>
    <col min="14" max="14" width="1.28515625" customWidth="1"/>
    <col min="15" max="15" width="20.7109375" customWidth="1"/>
    <col min="16" max="16" width="1.28515625" customWidth="1"/>
    <col min="17" max="17" width="24.140625" customWidth="1"/>
  </cols>
  <sheetData>
    <row r="1" spans="1:17" ht="29.1" customHeight="1" x14ac:dyDescent="0.2">
      <c r="A1" s="40" t="s">
        <v>101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1.75" customHeight="1" x14ac:dyDescent="0.2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4.45" customHeight="1" x14ac:dyDescent="0.2"/>
    <row r="5" spans="1:17" ht="25.5" customHeight="1" x14ac:dyDescent="0.2">
      <c r="A5" s="43" t="s">
        <v>102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ht="25.5" customHeight="1" x14ac:dyDescent="0.2">
      <c r="A6" s="41" t="s">
        <v>54</v>
      </c>
      <c r="B6" s="12"/>
      <c r="C6" s="41" t="s">
        <v>62</v>
      </c>
      <c r="D6" s="41"/>
      <c r="E6" s="41"/>
      <c r="F6" s="41"/>
      <c r="G6" s="41"/>
      <c r="H6" s="41"/>
      <c r="I6" s="41"/>
      <c r="J6" s="12"/>
      <c r="K6" s="41" t="s">
        <v>63</v>
      </c>
      <c r="L6" s="41"/>
      <c r="M6" s="41"/>
      <c r="N6" s="41"/>
      <c r="O6" s="41"/>
      <c r="P6" s="41"/>
      <c r="Q6" s="41"/>
    </row>
    <row r="7" spans="1:17" ht="25.5" customHeight="1" x14ac:dyDescent="0.2">
      <c r="A7" s="41"/>
      <c r="B7" s="12"/>
      <c r="C7" s="26" t="s">
        <v>13</v>
      </c>
      <c r="D7" s="51"/>
      <c r="E7" s="26" t="s">
        <v>94</v>
      </c>
      <c r="F7" s="51"/>
      <c r="G7" s="26" t="s">
        <v>95</v>
      </c>
      <c r="H7" s="51"/>
      <c r="I7" s="26" t="s">
        <v>103</v>
      </c>
      <c r="J7" s="12"/>
      <c r="K7" s="26" t="s">
        <v>13</v>
      </c>
      <c r="L7" s="51"/>
      <c r="M7" s="26" t="s">
        <v>94</v>
      </c>
      <c r="N7" s="51"/>
      <c r="O7" s="26" t="s">
        <v>95</v>
      </c>
      <c r="P7" s="51"/>
      <c r="Q7" s="26" t="s">
        <v>103</v>
      </c>
    </row>
    <row r="8" spans="1:17" ht="28.5" customHeight="1" x14ac:dyDescent="0.2">
      <c r="A8" s="60" t="s">
        <v>19</v>
      </c>
      <c r="B8" s="12"/>
      <c r="C8" s="11">
        <v>149161000</v>
      </c>
      <c r="D8" s="28"/>
      <c r="E8" s="11">
        <v>1026655130538</v>
      </c>
      <c r="F8" s="28"/>
      <c r="G8" s="11">
        <f>I8-E8</f>
        <v>-994459754062</v>
      </c>
      <c r="H8" s="28"/>
      <c r="I8" s="11">
        <v>32195376476</v>
      </c>
      <c r="J8" s="28"/>
      <c r="K8" s="11">
        <v>254161000</v>
      </c>
      <c r="L8" s="28"/>
      <c r="M8" s="11">
        <v>1931866648232</v>
      </c>
      <c r="N8" s="28"/>
      <c r="O8" s="11">
        <f>Q8-M8</f>
        <v>-1831420188167</v>
      </c>
      <c r="P8" s="28"/>
      <c r="Q8" s="11">
        <v>100446460065</v>
      </c>
    </row>
    <row r="9" spans="1:17" ht="28.5" customHeight="1" x14ac:dyDescent="0.2">
      <c r="A9" s="61" t="s">
        <v>70</v>
      </c>
      <c r="B9" s="12"/>
      <c r="C9" s="54">
        <v>6782350</v>
      </c>
      <c r="D9" s="28"/>
      <c r="E9" s="54">
        <v>125154017969</v>
      </c>
      <c r="F9" s="28"/>
      <c r="G9" s="54">
        <f>I9-E9</f>
        <v>-123770894985</v>
      </c>
      <c r="H9" s="28"/>
      <c r="I9" s="54">
        <v>1383122984</v>
      </c>
      <c r="J9" s="28"/>
      <c r="K9" s="54">
        <v>83014128</v>
      </c>
      <c r="L9" s="28"/>
      <c r="M9" s="54">
        <v>1414386384950</v>
      </c>
      <c r="N9" s="28"/>
      <c r="O9" s="54">
        <f>Q9-M9</f>
        <v>-1394315190049</v>
      </c>
      <c r="P9" s="28"/>
      <c r="Q9" s="54">
        <v>20071194901</v>
      </c>
    </row>
    <row r="10" spans="1:17" ht="28.5" customHeight="1" x14ac:dyDescent="0.2">
      <c r="A10" s="61" t="s">
        <v>20</v>
      </c>
      <c r="B10" s="12"/>
      <c r="C10" s="54">
        <v>19191794</v>
      </c>
      <c r="D10" s="28"/>
      <c r="E10" s="54">
        <v>27675641560</v>
      </c>
      <c r="F10" s="28"/>
      <c r="G10" s="54">
        <f>I10-E10</f>
        <v>-38879050271</v>
      </c>
      <c r="H10" s="28"/>
      <c r="I10" s="54">
        <v>-11203408711</v>
      </c>
      <c r="J10" s="28"/>
      <c r="K10" s="54">
        <v>31691794</v>
      </c>
      <c r="L10" s="28"/>
      <c r="M10" s="54">
        <v>54938406472</v>
      </c>
      <c r="N10" s="28"/>
      <c r="O10" s="54">
        <f>Q10-M10</f>
        <v>-64284731846</v>
      </c>
      <c r="P10" s="28"/>
      <c r="Q10" s="54">
        <v>-9346325374</v>
      </c>
    </row>
    <row r="11" spans="1:17" ht="28.5" customHeight="1" x14ac:dyDescent="0.2">
      <c r="A11" s="67" t="s">
        <v>71</v>
      </c>
      <c r="B11" s="12"/>
      <c r="C11" s="14">
        <v>0</v>
      </c>
      <c r="D11" s="28"/>
      <c r="E11" s="14">
        <v>0</v>
      </c>
      <c r="F11" s="28"/>
      <c r="G11" s="14">
        <v>0</v>
      </c>
      <c r="H11" s="28"/>
      <c r="I11" s="14">
        <v>0</v>
      </c>
      <c r="J11" s="28"/>
      <c r="K11" s="14">
        <v>10157992</v>
      </c>
      <c r="L11" s="28"/>
      <c r="M11" s="14">
        <v>313656633668</v>
      </c>
      <c r="N11" s="28"/>
      <c r="O11" s="14">
        <f>Q11-M11</f>
        <v>-311195899459</v>
      </c>
      <c r="P11" s="28"/>
      <c r="Q11" s="14">
        <v>2460734209</v>
      </c>
    </row>
    <row r="12" spans="1:17" ht="28.5" customHeight="1" thickBot="1" x14ac:dyDescent="0.25">
      <c r="A12" s="23" t="s">
        <v>21</v>
      </c>
      <c r="B12" s="12"/>
      <c r="C12" s="16">
        <f>SUM(C8:C11)</f>
        <v>175135144</v>
      </c>
      <c r="D12" s="28"/>
      <c r="E12" s="16">
        <f>SUM(E8:E11)</f>
        <v>1179484790067</v>
      </c>
      <c r="F12" s="28"/>
      <c r="G12" s="16">
        <f>SUM(G8:G11)</f>
        <v>-1157109699318</v>
      </c>
      <c r="H12" s="28"/>
      <c r="I12" s="16">
        <f>SUM(I8:I11)</f>
        <v>22375090749</v>
      </c>
      <c r="J12" s="28"/>
      <c r="K12" s="16">
        <f>SUM(K8:K11)</f>
        <v>379024914</v>
      </c>
      <c r="L12" s="28"/>
      <c r="M12" s="16">
        <f>SUM(M8:M11)</f>
        <v>3714848073322</v>
      </c>
      <c r="N12" s="28"/>
      <c r="O12" s="16">
        <f>SUM(O8:O11)</f>
        <v>-3601216009521</v>
      </c>
      <c r="P12" s="28"/>
      <c r="Q12" s="16">
        <f>SUM(Q8:Q11)</f>
        <v>113632063801</v>
      </c>
    </row>
    <row r="15" spans="1:17" x14ac:dyDescent="0.2">
      <c r="C15" s="72"/>
      <c r="D15" s="72"/>
      <c r="E15" s="72"/>
    </row>
    <row r="16" spans="1:17" x14ac:dyDescent="0.2">
      <c r="C16" s="72"/>
      <c r="D16" s="72"/>
      <c r="E16" s="72"/>
      <c r="Q16" s="32"/>
    </row>
    <row r="17" spans="3:17" x14ac:dyDescent="0.2">
      <c r="C17" s="72"/>
      <c r="D17" s="72"/>
      <c r="E17" s="72"/>
      <c r="I17" s="72"/>
      <c r="Q17" s="77"/>
    </row>
    <row r="18" spans="3:17" x14ac:dyDescent="0.2">
      <c r="Q18" s="32"/>
    </row>
    <row r="19" spans="3:17" x14ac:dyDescent="0.2">
      <c r="I19" s="76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Q18"/>
  <sheetViews>
    <sheetView rightToLeft="1" workbookViewId="0">
      <selection activeCell="I22" sqref="I22"/>
    </sheetView>
  </sheetViews>
  <sheetFormatPr defaultRowHeight="12.75" x14ac:dyDescent="0.2"/>
  <cols>
    <col min="1" max="1" width="30.7109375" customWidth="1"/>
    <col min="2" max="2" width="1.28515625" customWidth="1"/>
    <col min="3" max="3" width="20.28515625" customWidth="1"/>
    <col min="4" max="4" width="1.28515625" customWidth="1"/>
    <col min="5" max="5" width="22.28515625" customWidth="1"/>
    <col min="6" max="6" width="1.28515625" customWidth="1"/>
    <col min="7" max="7" width="25.85546875" customWidth="1"/>
    <col min="8" max="8" width="1.28515625" customWidth="1"/>
    <col min="9" max="9" width="28.85546875" customWidth="1"/>
    <col min="10" max="10" width="1.28515625" customWidth="1"/>
    <col min="11" max="11" width="17.7109375" customWidth="1"/>
    <col min="12" max="12" width="1.28515625" customWidth="1"/>
    <col min="13" max="13" width="22.28515625" customWidth="1"/>
    <col min="14" max="14" width="1.28515625" customWidth="1"/>
    <col min="15" max="15" width="22.42578125" customWidth="1"/>
    <col min="16" max="16" width="1.28515625" customWidth="1"/>
    <col min="17" max="17" width="30.28515625" customWidth="1"/>
  </cols>
  <sheetData>
    <row r="1" spans="1:17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1.75" customHeight="1" x14ac:dyDescent="0.2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4.45" customHeight="1" x14ac:dyDescent="0.2"/>
    <row r="5" spans="1:17" ht="28.5" customHeight="1" x14ac:dyDescent="0.2">
      <c r="A5" s="43" t="s">
        <v>96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ht="28.5" customHeight="1" x14ac:dyDescent="0.2">
      <c r="A6" s="41" t="s">
        <v>54</v>
      </c>
      <c r="B6" s="12"/>
      <c r="C6" s="41" t="s">
        <v>62</v>
      </c>
      <c r="D6" s="41"/>
      <c r="E6" s="41"/>
      <c r="F6" s="41"/>
      <c r="G6" s="41"/>
      <c r="H6" s="41"/>
      <c r="I6" s="41"/>
      <c r="J6" s="12"/>
      <c r="K6" s="41" t="s">
        <v>63</v>
      </c>
      <c r="L6" s="41"/>
      <c r="M6" s="41"/>
      <c r="N6" s="41"/>
      <c r="O6" s="41"/>
      <c r="P6" s="41"/>
      <c r="Q6" s="41"/>
    </row>
    <row r="7" spans="1:17" ht="28.5" customHeight="1" x14ac:dyDescent="0.2">
      <c r="A7" s="41"/>
      <c r="B7" s="12"/>
      <c r="C7" s="26" t="s">
        <v>13</v>
      </c>
      <c r="D7" s="51"/>
      <c r="E7" s="26" t="s">
        <v>15</v>
      </c>
      <c r="F7" s="51"/>
      <c r="G7" s="26" t="s">
        <v>95</v>
      </c>
      <c r="H7" s="51"/>
      <c r="I7" s="26" t="s">
        <v>104</v>
      </c>
      <c r="J7" s="12"/>
      <c r="K7" s="26" t="s">
        <v>13</v>
      </c>
      <c r="L7" s="51"/>
      <c r="M7" s="26" t="s">
        <v>15</v>
      </c>
      <c r="N7" s="51"/>
      <c r="O7" s="26" t="s">
        <v>95</v>
      </c>
      <c r="P7" s="51"/>
      <c r="Q7" s="26" t="s">
        <v>104</v>
      </c>
    </row>
    <row r="8" spans="1:17" ht="28.5" customHeight="1" x14ac:dyDescent="0.2">
      <c r="A8" s="60" t="s">
        <v>19</v>
      </c>
      <c r="B8" s="12"/>
      <c r="C8" s="11">
        <v>2257961228</v>
      </c>
      <c r="D8" s="28"/>
      <c r="E8" s="11">
        <v>17756649546663</v>
      </c>
      <c r="F8" s="28"/>
      <c r="G8" s="11">
        <f>I8-E8</f>
        <v>-13129201093272</v>
      </c>
      <c r="H8" s="28"/>
      <c r="I8" s="11">
        <v>4627448453391</v>
      </c>
      <c r="J8" s="28"/>
      <c r="K8" s="11">
        <v>2257961228</v>
      </c>
      <c r="L8" s="28"/>
      <c r="M8" s="11">
        <v>17756649546663</v>
      </c>
      <c r="N8" s="28"/>
      <c r="O8" s="11">
        <f>Q8-M8</f>
        <v>-15067312007187</v>
      </c>
      <c r="P8" s="28"/>
      <c r="Q8" s="11">
        <v>2689337539476</v>
      </c>
    </row>
    <row r="9" spans="1:17" ht="28.5" customHeight="1" x14ac:dyDescent="0.2">
      <c r="A9" s="61" t="s">
        <v>70</v>
      </c>
      <c r="B9" s="12"/>
      <c r="C9" s="54">
        <v>109351510</v>
      </c>
      <c r="D9" s="28"/>
      <c r="E9" s="54">
        <v>2029620806372</v>
      </c>
      <c r="F9" s="28"/>
      <c r="G9" s="54">
        <f>I9-E9</f>
        <v>-1988837295787</v>
      </c>
      <c r="H9" s="28"/>
      <c r="I9" s="54">
        <v>40783510585</v>
      </c>
      <c r="J9" s="28"/>
      <c r="K9" s="54">
        <v>109351510</v>
      </c>
      <c r="L9" s="28"/>
      <c r="M9" s="54">
        <v>2029620806372</v>
      </c>
      <c r="N9" s="28"/>
      <c r="O9" s="54">
        <f>Q9-M9</f>
        <v>-1945868264413</v>
      </c>
      <c r="P9" s="28"/>
      <c r="Q9" s="54">
        <v>83752541959</v>
      </c>
    </row>
    <row r="10" spans="1:17" ht="28.5" customHeight="1" x14ac:dyDescent="0.2">
      <c r="A10" s="61" t="s">
        <v>20</v>
      </c>
      <c r="B10" s="12"/>
      <c r="C10" s="54">
        <v>3754764884</v>
      </c>
      <c r="D10" s="28"/>
      <c r="E10" s="54">
        <v>5796702900853</v>
      </c>
      <c r="F10" s="28"/>
      <c r="G10" s="54">
        <f>I10-E10</f>
        <v>-4852823964941</v>
      </c>
      <c r="H10" s="28"/>
      <c r="I10" s="54">
        <v>943878935912</v>
      </c>
      <c r="J10" s="28"/>
      <c r="K10" s="54">
        <v>3754764884</v>
      </c>
      <c r="L10" s="28"/>
      <c r="M10" s="54">
        <v>5796702900853</v>
      </c>
      <c r="N10" s="28"/>
      <c r="O10" s="54">
        <f>Q10-M10</f>
        <v>-7605292035477</v>
      </c>
      <c r="P10" s="28"/>
      <c r="Q10" s="54">
        <v>-1808589134624</v>
      </c>
    </row>
    <row r="11" spans="1:17" ht="28.5" customHeight="1" x14ac:dyDescent="0.2">
      <c r="A11" s="67" t="s">
        <v>41</v>
      </c>
      <c r="B11" s="12"/>
      <c r="C11" s="14">
        <v>5000</v>
      </c>
      <c r="D11" s="28"/>
      <c r="E11" s="14">
        <v>4921175133</v>
      </c>
      <c r="F11" s="28"/>
      <c r="G11" s="14">
        <f>I11-E11</f>
        <v>-4903937639</v>
      </c>
      <c r="H11" s="28"/>
      <c r="I11" s="14">
        <v>17237494</v>
      </c>
      <c r="J11" s="28"/>
      <c r="K11" s="14">
        <v>5000</v>
      </c>
      <c r="L11" s="28"/>
      <c r="M11" s="14">
        <v>4921175133</v>
      </c>
      <c r="N11" s="28"/>
      <c r="O11" s="14">
        <f>Q11-M11</f>
        <v>-5089253188</v>
      </c>
      <c r="P11" s="28"/>
      <c r="Q11" s="14">
        <v>-168078055</v>
      </c>
    </row>
    <row r="12" spans="1:17" ht="28.5" customHeight="1" thickBot="1" x14ac:dyDescent="0.25">
      <c r="A12" s="23" t="s">
        <v>21</v>
      </c>
      <c r="B12" s="12"/>
      <c r="C12" s="16">
        <f>SUM(C8:C11)</f>
        <v>6122082622</v>
      </c>
      <c r="D12" s="28"/>
      <c r="E12" s="16">
        <f>SUM(E8:E11)</f>
        <v>25587894429021</v>
      </c>
      <c r="F12" s="28"/>
      <c r="G12" s="16">
        <f>SUM(G8:G11)</f>
        <v>-19975766291639</v>
      </c>
      <c r="H12" s="28"/>
      <c r="I12" s="16">
        <f>SUM(I8:I11)</f>
        <v>5612128137382</v>
      </c>
      <c r="J12" s="28"/>
      <c r="K12" s="16">
        <f>SUM(K8:K11)</f>
        <v>6122082622</v>
      </c>
      <c r="L12" s="28"/>
      <c r="M12" s="16">
        <f>SUM(M8:M11)</f>
        <v>25587894429021</v>
      </c>
      <c r="N12" s="28"/>
      <c r="O12" s="16">
        <f>SUM(O8:O11)</f>
        <v>-24623561560265</v>
      </c>
      <c r="P12" s="28"/>
      <c r="Q12" s="16">
        <f>SUM(Q8:Q11)</f>
        <v>964332868756</v>
      </c>
    </row>
    <row r="14" spans="1:17" x14ac:dyDescent="0.2">
      <c r="M14" s="72"/>
    </row>
    <row r="15" spans="1:17" x14ac:dyDescent="0.2">
      <c r="K15" s="72"/>
      <c r="Q15" s="32"/>
    </row>
    <row r="16" spans="1:17" x14ac:dyDescent="0.2">
      <c r="K16" s="72"/>
      <c r="L16" s="72"/>
      <c r="M16" s="72"/>
    </row>
    <row r="17" spans="11:13" x14ac:dyDescent="0.2">
      <c r="K17" s="72"/>
      <c r="L17" s="72"/>
      <c r="M17" s="72"/>
    </row>
    <row r="18" spans="11:13" x14ac:dyDescent="0.2">
      <c r="K18" s="72"/>
      <c r="L18" s="72"/>
      <c r="M18" s="7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A14"/>
  <sheetViews>
    <sheetView rightToLeft="1" workbookViewId="0">
      <selection activeCell="H28" sqref="H28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17" customWidth="1"/>
    <col min="6" max="6" width="1.28515625" customWidth="1"/>
    <col min="7" max="7" width="19.7109375" bestFit="1" customWidth="1"/>
    <col min="8" max="8" width="1.28515625" customWidth="1"/>
    <col min="9" max="9" width="19.5703125" bestFit="1" customWidth="1"/>
    <col min="10" max="10" width="1.28515625" customWidth="1"/>
    <col min="11" max="11" width="11.5703125" bestFit="1" customWidth="1"/>
    <col min="12" max="12" width="1.28515625" customWidth="1"/>
    <col min="13" max="13" width="16.85546875" bestFit="1" customWidth="1"/>
    <col min="14" max="14" width="1.28515625" customWidth="1"/>
    <col min="15" max="15" width="13.5703125" bestFit="1" customWidth="1"/>
    <col min="16" max="16" width="1.28515625" customWidth="1"/>
    <col min="17" max="17" width="18.5703125" bestFit="1" customWidth="1"/>
    <col min="18" max="18" width="1.28515625" customWidth="1"/>
    <col min="19" max="19" width="14.42578125" bestFit="1" customWidth="1"/>
    <col min="20" max="20" width="1.28515625" customWidth="1"/>
    <col min="21" max="21" width="16.140625" bestFit="1" customWidth="1"/>
    <col min="22" max="22" width="1.28515625" customWidth="1"/>
    <col min="23" max="23" width="19.7109375" bestFit="1" customWidth="1"/>
    <col min="24" max="24" width="1.28515625" customWidth="1"/>
    <col min="25" max="25" width="19.57031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14.45" customHeight="1" x14ac:dyDescent="0.2">
      <c r="A4" s="1" t="s">
        <v>3</v>
      </c>
      <c r="B4" s="43" t="s">
        <v>4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7" ht="14.45" customHeight="1" x14ac:dyDescent="0.2">
      <c r="A5" s="43" t="s">
        <v>5</v>
      </c>
      <c r="B5" s="43"/>
      <c r="C5" s="43" t="s">
        <v>6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 ht="24.75" customHeight="1" x14ac:dyDescent="0.2">
      <c r="E6" s="41" t="s">
        <v>7</v>
      </c>
      <c r="F6" s="41"/>
      <c r="G6" s="41"/>
      <c r="H6" s="41"/>
      <c r="I6" s="41"/>
      <c r="K6" s="41" t="s">
        <v>8</v>
      </c>
      <c r="L6" s="41"/>
      <c r="M6" s="41"/>
      <c r="N6" s="41"/>
      <c r="O6" s="41"/>
      <c r="P6" s="41"/>
      <c r="Q6" s="41"/>
      <c r="S6" s="41" t="s">
        <v>9</v>
      </c>
      <c r="T6" s="41"/>
      <c r="U6" s="41"/>
      <c r="V6" s="41"/>
      <c r="W6" s="41"/>
      <c r="X6" s="41"/>
      <c r="Y6" s="41"/>
      <c r="Z6" s="41"/>
      <c r="AA6" s="41"/>
    </row>
    <row r="7" spans="1:27" ht="24.75" customHeight="1" x14ac:dyDescent="0.2">
      <c r="E7" s="3"/>
      <c r="F7" s="3"/>
      <c r="G7" s="3"/>
      <c r="H7" s="3"/>
      <c r="I7" s="3"/>
      <c r="K7" s="42" t="s">
        <v>10</v>
      </c>
      <c r="L7" s="42"/>
      <c r="M7" s="42"/>
      <c r="N7" s="3"/>
      <c r="O7" s="42" t="s">
        <v>11</v>
      </c>
      <c r="P7" s="42"/>
      <c r="Q7" s="42"/>
      <c r="S7" s="3"/>
      <c r="T7" s="3"/>
      <c r="U7" s="3"/>
      <c r="V7" s="3"/>
      <c r="W7" s="3"/>
      <c r="X7" s="3"/>
      <c r="Y7" s="3"/>
      <c r="Z7" s="3"/>
      <c r="AA7" s="3"/>
    </row>
    <row r="8" spans="1:27" ht="24.75" customHeight="1" x14ac:dyDescent="0.2">
      <c r="A8" s="41" t="s">
        <v>12</v>
      </c>
      <c r="B8" s="41"/>
      <c r="C8" s="41"/>
      <c r="E8" s="20" t="s">
        <v>13</v>
      </c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6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27" ht="24.75" customHeight="1" x14ac:dyDescent="0.2">
      <c r="A9" s="45" t="s">
        <v>19</v>
      </c>
      <c r="B9" s="45"/>
      <c r="C9" s="45"/>
      <c r="E9" s="18">
        <v>2390565228</v>
      </c>
      <c r="F9" s="10"/>
      <c r="G9" s="11">
        <v>11288519825135</v>
      </c>
      <c r="H9" s="10"/>
      <c r="I9" s="11">
        <v>13998065614780.6</v>
      </c>
      <c r="J9" s="10"/>
      <c r="K9" s="11">
        <v>16557000</v>
      </c>
      <c r="L9" s="28"/>
      <c r="M9" s="11">
        <v>125595232554</v>
      </c>
      <c r="N9" s="28"/>
      <c r="O9" s="11">
        <v>-149161000</v>
      </c>
      <c r="P9" s="28"/>
      <c r="Q9" s="11">
        <v>1026655130538</v>
      </c>
      <c r="R9" s="28"/>
      <c r="S9" s="11">
        <v>2257961228</v>
      </c>
      <c r="T9" s="28"/>
      <c r="U9" s="11">
        <v>7870</v>
      </c>
      <c r="V9" s="28"/>
      <c r="W9" s="11">
        <v>10709414795472</v>
      </c>
      <c r="X9" s="28"/>
      <c r="Y9" s="11">
        <v>17756649546663</v>
      </c>
      <c r="Z9" s="12"/>
      <c r="AA9" s="13">
        <v>69.39</v>
      </c>
    </row>
    <row r="10" spans="1:27" ht="24.75" customHeight="1" x14ac:dyDescent="0.2">
      <c r="A10" s="46" t="s">
        <v>20</v>
      </c>
      <c r="B10" s="46"/>
      <c r="C10" s="46"/>
      <c r="E10" s="19">
        <v>3771289718</v>
      </c>
      <c r="F10" s="10"/>
      <c r="G10" s="14">
        <v>7380055791275</v>
      </c>
      <c r="H10" s="10"/>
      <c r="I10" s="14">
        <v>4887645328545.1699</v>
      </c>
      <c r="J10" s="10"/>
      <c r="K10" s="14">
        <v>2666960</v>
      </c>
      <c r="L10" s="28"/>
      <c r="M10" s="14">
        <v>4057686667</v>
      </c>
      <c r="N10" s="28"/>
      <c r="O10" s="14">
        <v>-19191794</v>
      </c>
      <c r="P10" s="28"/>
      <c r="Q10" s="14">
        <v>27675641560</v>
      </c>
      <c r="R10" s="28"/>
      <c r="S10" s="14">
        <v>3754764884</v>
      </c>
      <c r="T10" s="28"/>
      <c r="U10" s="21">
        <v>1545</v>
      </c>
      <c r="V10" s="28"/>
      <c r="W10" s="14">
        <v>7346557744426</v>
      </c>
      <c r="X10" s="28"/>
      <c r="Y10" s="14">
        <v>5796702900853</v>
      </c>
      <c r="Z10" s="12"/>
      <c r="AA10" s="15">
        <v>22.65</v>
      </c>
    </row>
    <row r="11" spans="1:27" ht="24.75" customHeight="1" thickBot="1" x14ac:dyDescent="0.25">
      <c r="A11" s="44" t="s">
        <v>21</v>
      </c>
      <c r="B11" s="44"/>
      <c r="C11" s="44"/>
      <c r="E11" s="16">
        <f>SUM(E9:E10)</f>
        <v>6161854946</v>
      </c>
      <c r="F11" s="10"/>
      <c r="G11" s="16">
        <f>SUM(G9:G10)</f>
        <v>18668575616410</v>
      </c>
      <c r="H11" s="10"/>
      <c r="I11" s="16">
        <f>SUM(I9:I10)</f>
        <v>18885710943325.77</v>
      </c>
      <c r="J11" s="10"/>
      <c r="K11" s="16">
        <f>SUM(K9:K10)</f>
        <v>19223960</v>
      </c>
      <c r="L11" s="28"/>
      <c r="M11" s="16">
        <f>SUM(M9:M10)</f>
        <v>129652919221</v>
      </c>
      <c r="N11" s="28"/>
      <c r="O11" s="16">
        <f>SUM(O9:O10)</f>
        <v>-168352794</v>
      </c>
      <c r="P11" s="28"/>
      <c r="Q11" s="16">
        <f>SUM(Q9:Q10)</f>
        <v>1054330772098</v>
      </c>
      <c r="R11" s="28"/>
      <c r="S11" s="16">
        <f>SUM(S9:S10)</f>
        <v>6012726112</v>
      </c>
      <c r="T11" s="28"/>
      <c r="U11" s="21"/>
      <c r="V11" s="28"/>
      <c r="W11" s="16">
        <f>SUM(W9:W10)</f>
        <v>18055972539898</v>
      </c>
      <c r="X11" s="28"/>
      <c r="Y11" s="16">
        <f>SUM(Y9:Y10)</f>
        <v>23553352447516</v>
      </c>
      <c r="Z11" s="12"/>
      <c r="AA11" s="17">
        <f>SUM(AA9:AA10)</f>
        <v>92.039999999999992</v>
      </c>
    </row>
    <row r="12" spans="1:27" ht="13.5" thickTop="1" x14ac:dyDescent="0.2">
      <c r="U12" s="22"/>
    </row>
    <row r="13" spans="1:27" x14ac:dyDescent="0.2">
      <c r="U13" s="22"/>
    </row>
    <row r="14" spans="1:27" x14ac:dyDescent="0.2">
      <c r="U14" s="22"/>
    </row>
  </sheetData>
  <mergeCells count="15">
    <mergeCell ref="A11:C11"/>
    <mergeCell ref="A8:C8"/>
    <mergeCell ref="A9:C9"/>
    <mergeCell ref="A10:C10"/>
    <mergeCell ref="E6:I6"/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Z17"/>
  <sheetViews>
    <sheetView rightToLeft="1" workbookViewId="0">
      <selection activeCell="X9" sqref="X9"/>
    </sheetView>
  </sheetViews>
  <sheetFormatPr defaultRowHeight="12.75" x14ac:dyDescent="0.2"/>
  <cols>
    <col min="1" max="1" width="6.140625" bestFit="1" customWidth="1"/>
    <col min="2" max="2" width="17.42578125" customWidth="1"/>
    <col min="3" max="3" width="1.28515625" customWidth="1"/>
    <col min="4" max="4" width="13.42578125" customWidth="1"/>
    <col min="5" max="5" width="1.28515625" customWidth="1"/>
    <col min="6" max="6" width="18.42578125" bestFit="1" customWidth="1"/>
    <col min="7" max="7" width="1.28515625" customWidth="1"/>
    <col min="8" max="8" width="18.28515625" bestFit="1" customWidth="1"/>
    <col min="9" max="9" width="1.28515625" customWidth="1"/>
    <col min="10" max="10" width="11.7109375" bestFit="1" customWidth="1"/>
    <col min="11" max="11" width="1.28515625" customWidth="1"/>
    <col min="12" max="12" width="18.5703125" bestFit="1" customWidth="1"/>
    <col min="13" max="13" width="1.28515625" customWidth="1"/>
    <col min="14" max="14" width="11.140625" bestFit="1" customWidth="1"/>
    <col min="15" max="15" width="1.28515625" customWidth="1"/>
    <col min="16" max="16" width="16.7109375" bestFit="1" customWidth="1"/>
    <col min="17" max="17" width="1.28515625" customWidth="1"/>
    <col min="18" max="18" width="12.85546875" bestFit="1" customWidth="1"/>
    <col min="19" max="19" width="1.28515625" customWidth="1"/>
    <col min="20" max="20" width="22.42578125" bestFit="1" customWidth="1"/>
    <col min="21" max="21" width="1.28515625" customWidth="1"/>
    <col min="22" max="22" width="18.28515625" bestFit="1" customWidth="1"/>
    <col min="23" max="23" width="1.28515625" customWidth="1"/>
    <col min="24" max="24" width="18.28515625" bestFit="1" customWidth="1"/>
    <col min="25" max="25" width="1.28515625" customWidth="1"/>
    <col min="26" max="26" width="18.28515625" bestFit="1" customWidth="1"/>
    <col min="27" max="27" width="0.28515625" customWidth="1"/>
  </cols>
  <sheetData>
    <row r="1" spans="1:26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6" ht="14.45" customHeight="1" x14ac:dyDescent="0.2"/>
    <row r="5" spans="1:26" ht="31.5" customHeight="1" x14ac:dyDescent="0.2">
      <c r="A5" s="1" t="s">
        <v>24</v>
      </c>
      <c r="B5" s="43" t="s">
        <v>25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 ht="31.5" customHeight="1" x14ac:dyDescent="0.2">
      <c r="D6" s="41" t="s">
        <v>7</v>
      </c>
      <c r="E6" s="41"/>
      <c r="F6" s="41"/>
      <c r="G6" s="41"/>
      <c r="H6" s="41"/>
      <c r="J6" s="41" t="s">
        <v>8</v>
      </c>
      <c r="K6" s="41"/>
      <c r="L6" s="41"/>
      <c r="M6" s="41"/>
      <c r="N6" s="41"/>
      <c r="O6" s="41"/>
      <c r="P6" s="41"/>
      <c r="R6" s="41" t="s">
        <v>9</v>
      </c>
      <c r="S6" s="41"/>
      <c r="T6" s="41"/>
      <c r="U6" s="41"/>
      <c r="V6" s="41"/>
      <c r="W6" s="41"/>
      <c r="X6" s="41"/>
      <c r="Y6" s="41"/>
      <c r="Z6" s="41"/>
    </row>
    <row r="7" spans="1:26" ht="31.5" customHeight="1" x14ac:dyDescent="0.2">
      <c r="D7" s="3"/>
      <c r="E7" s="3"/>
      <c r="F7" s="3"/>
      <c r="G7" s="3"/>
      <c r="H7" s="3"/>
      <c r="J7" s="42" t="s">
        <v>26</v>
      </c>
      <c r="K7" s="42"/>
      <c r="L7" s="42"/>
      <c r="M7" s="3"/>
      <c r="N7" s="42" t="s">
        <v>27</v>
      </c>
      <c r="O7" s="42"/>
      <c r="P7" s="42"/>
      <c r="R7" s="3"/>
      <c r="S7" s="3"/>
      <c r="T7" s="3"/>
      <c r="U7" s="3"/>
      <c r="V7" s="3"/>
      <c r="W7" s="3"/>
      <c r="X7" s="3"/>
      <c r="Y7" s="3"/>
      <c r="Z7" s="3"/>
    </row>
    <row r="8" spans="1:26" ht="31.5" customHeight="1" x14ac:dyDescent="0.2">
      <c r="A8" s="41" t="s">
        <v>28</v>
      </c>
      <c r="B8" s="41"/>
      <c r="C8" s="12"/>
      <c r="D8" s="6" t="s">
        <v>29</v>
      </c>
      <c r="E8" s="12"/>
      <c r="F8" s="6" t="s">
        <v>14</v>
      </c>
      <c r="G8" s="12"/>
      <c r="H8" s="6" t="s">
        <v>15</v>
      </c>
      <c r="I8" s="12"/>
      <c r="J8" s="7" t="s">
        <v>13</v>
      </c>
      <c r="K8" s="33"/>
      <c r="L8" s="7" t="s">
        <v>14</v>
      </c>
      <c r="M8" s="34"/>
      <c r="N8" s="7" t="s">
        <v>13</v>
      </c>
      <c r="O8" s="33"/>
      <c r="P8" s="7" t="s">
        <v>16</v>
      </c>
      <c r="Q8" s="34"/>
      <c r="R8" s="6" t="s">
        <v>13</v>
      </c>
      <c r="S8" s="34"/>
      <c r="T8" s="31" t="s">
        <v>30</v>
      </c>
      <c r="U8" s="34"/>
      <c r="V8" s="6" t="s">
        <v>14</v>
      </c>
      <c r="W8" s="34"/>
      <c r="X8" s="6" t="s">
        <v>15</v>
      </c>
      <c r="Y8" s="12"/>
      <c r="Z8" s="6" t="s">
        <v>18</v>
      </c>
    </row>
    <row r="9" spans="1:26" ht="31.5" customHeight="1" x14ac:dyDescent="0.2">
      <c r="A9" s="47" t="s">
        <v>31</v>
      </c>
      <c r="B9" s="47"/>
      <c r="C9" s="12"/>
      <c r="D9" s="29">
        <v>58852878</v>
      </c>
      <c r="E9" s="10"/>
      <c r="F9" s="29">
        <v>1021126858981</v>
      </c>
      <c r="G9" s="10"/>
      <c r="H9" s="29">
        <v>1064095890355.92</v>
      </c>
      <c r="I9" s="10"/>
      <c r="J9" s="29">
        <v>57280982</v>
      </c>
      <c r="K9" s="28"/>
      <c r="L9" s="29">
        <v>1048512300415</v>
      </c>
      <c r="M9" s="28"/>
      <c r="N9" s="29">
        <v>-6782350</v>
      </c>
      <c r="O9" s="28"/>
      <c r="P9" s="29">
        <v>125154017969</v>
      </c>
      <c r="Q9" s="28"/>
      <c r="R9" s="29">
        <v>109351510</v>
      </c>
      <c r="S9" s="28"/>
      <c r="T9" s="21">
        <v>18564</v>
      </c>
      <c r="U9" s="28"/>
      <c r="V9" s="29">
        <v>1945868264411</v>
      </c>
      <c r="W9" s="28"/>
      <c r="X9" s="29">
        <v>2029620806372</v>
      </c>
      <c r="Y9" s="12"/>
      <c r="Z9" s="30">
        <v>7.93</v>
      </c>
    </row>
    <row r="10" spans="1:26" ht="31.5" customHeight="1" thickBot="1" x14ac:dyDescent="0.25">
      <c r="A10" s="44" t="s">
        <v>21</v>
      </c>
      <c r="B10" s="44"/>
      <c r="C10" s="12"/>
      <c r="D10" s="16">
        <v>58852878</v>
      </c>
      <c r="E10" s="10"/>
      <c r="F10" s="16">
        <v>1021126858981</v>
      </c>
      <c r="G10" s="10"/>
      <c r="H10" s="16">
        <v>1064095890355.92</v>
      </c>
      <c r="I10" s="10"/>
      <c r="J10" s="16">
        <v>57280982</v>
      </c>
      <c r="K10" s="28"/>
      <c r="L10" s="16">
        <v>1048512300415</v>
      </c>
      <c r="M10" s="28"/>
      <c r="N10" s="16">
        <v>-6782350</v>
      </c>
      <c r="O10" s="28"/>
      <c r="P10" s="16">
        <v>125154017969</v>
      </c>
      <c r="Q10" s="28"/>
      <c r="R10" s="16">
        <v>109351510</v>
      </c>
      <c r="S10" s="28"/>
      <c r="T10" s="21"/>
      <c r="U10" s="28"/>
      <c r="V10" s="16">
        <v>1945868264411</v>
      </c>
      <c r="W10" s="28"/>
      <c r="X10" s="16">
        <v>2029620806371.5701</v>
      </c>
      <c r="Y10" s="12"/>
      <c r="Z10" s="17">
        <v>7.93</v>
      </c>
    </row>
    <row r="11" spans="1:26" ht="13.5" thickTop="1" x14ac:dyDescent="0.2">
      <c r="T11" s="22"/>
    </row>
    <row r="12" spans="1:26" x14ac:dyDescent="0.2">
      <c r="T12" s="22"/>
    </row>
    <row r="15" spans="1:26" x14ac:dyDescent="0.2">
      <c r="R15" s="32"/>
    </row>
    <row r="16" spans="1:26" x14ac:dyDescent="0.2">
      <c r="R16" s="32"/>
    </row>
    <row r="17" spans="18:18" x14ac:dyDescent="0.2">
      <c r="R17" s="32"/>
    </row>
  </sheetData>
  <mergeCells count="12">
    <mergeCell ref="A10:B10"/>
    <mergeCell ref="J7:L7"/>
    <mergeCell ref="N7:P7"/>
    <mergeCell ref="A8:B8"/>
    <mergeCell ref="A9:B9"/>
    <mergeCell ref="A1:Z1"/>
    <mergeCell ref="A2:Z2"/>
    <mergeCell ref="A3:Z3"/>
    <mergeCell ref="B5:Z5"/>
    <mergeCell ref="D6:H6"/>
    <mergeCell ref="J6:P6"/>
    <mergeCell ref="R6:Z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10"/>
  <sheetViews>
    <sheetView rightToLeft="1" workbookViewId="0">
      <selection activeCell="AJ9" sqref="AJ9"/>
    </sheetView>
  </sheetViews>
  <sheetFormatPr defaultRowHeight="12.75" x14ac:dyDescent="0.2"/>
  <cols>
    <col min="1" max="1" width="6.42578125" bestFit="1" customWidth="1"/>
    <col min="2" max="2" width="20.5703125" customWidth="1"/>
    <col min="3" max="3" width="1.28515625" customWidth="1"/>
    <col min="4" max="4" width="13.42578125" customWidth="1"/>
    <col min="5" max="5" width="1.28515625" customWidth="1"/>
    <col min="6" max="6" width="14.5703125" customWidth="1"/>
    <col min="7" max="7" width="1.28515625" customWidth="1"/>
    <col min="8" max="8" width="12.5703125" customWidth="1"/>
    <col min="9" max="9" width="1.28515625" customWidth="1"/>
    <col min="10" max="10" width="12.85546875" bestFit="1" customWidth="1"/>
    <col min="11" max="11" width="1.28515625" customWidth="1"/>
    <col min="12" max="12" width="10.5703125" customWidth="1"/>
    <col min="13" max="13" width="1.28515625" customWidth="1"/>
    <col min="14" max="14" width="8.28515625" customWidth="1"/>
    <col min="15" max="15" width="1.28515625" customWidth="1"/>
    <col min="16" max="16" width="6.7109375" bestFit="1" customWidth="1"/>
    <col min="17" max="17" width="1.28515625" customWidth="1"/>
    <col min="18" max="18" width="14.42578125" bestFit="1" customWidth="1"/>
    <col min="19" max="19" width="1.28515625" customWidth="1"/>
    <col min="20" max="20" width="16.140625" bestFit="1" customWidth="1"/>
    <col min="21" max="21" width="1.28515625" customWidth="1"/>
    <col min="22" max="22" width="5.5703125" bestFit="1" customWidth="1"/>
    <col min="23" max="23" width="1.28515625" customWidth="1"/>
    <col min="24" max="24" width="9.85546875" customWidth="1"/>
    <col min="25" max="25" width="1.28515625" customWidth="1"/>
    <col min="26" max="26" width="5.5703125" bestFit="1" customWidth="1"/>
    <col min="27" max="27" width="1.28515625" customWidth="1"/>
    <col min="28" max="28" width="10.42578125" bestFit="1" customWidth="1"/>
    <col min="29" max="29" width="1.28515625" customWidth="1"/>
    <col min="30" max="30" width="6.7109375" bestFit="1" customWidth="1"/>
    <col min="31" max="31" width="1.28515625" customWidth="1"/>
    <col min="32" max="32" width="12.7109375" customWidth="1"/>
    <col min="33" max="33" width="1.28515625" customWidth="1"/>
    <col min="34" max="34" width="14.42578125" bestFit="1" customWidth="1"/>
    <col min="35" max="35" width="1.28515625" customWidth="1"/>
    <col min="36" max="36" width="16.1406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</row>
    <row r="2" spans="1:38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</row>
    <row r="3" spans="1:38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</row>
    <row r="4" spans="1:38" ht="14.45" customHeight="1" x14ac:dyDescent="0.2"/>
    <row r="5" spans="1:38" ht="30" customHeight="1" x14ac:dyDescent="0.2">
      <c r="A5" s="1" t="s">
        <v>32</v>
      </c>
      <c r="B5" s="43" t="s">
        <v>33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</row>
    <row r="6" spans="1:38" ht="30" customHeight="1" x14ac:dyDescent="0.2">
      <c r="A6" s="41" t="s">
        <v>34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 t="s">
        <v>7</v>
      </c>
      <c r="Q6" s="41"/>
      <c r="R6" s="41"/>
      <c r="S6" s="41"/>
      <c r="T6" s="41"/>
      <c r="V6" s="41" t="s">
        <v>8</v>
      </c>
      <c r="W6" s="41"/>
      <c r="X6" s="41"/>
      <c r="Y6" s="41"/>
      <c r="Z6" s="41"/>
      <c r="AA6" s="41"/>
      <c r="AB6" s="41"/>
      <c r="AD6" s="41" t="s">
        <v>9</v>
      </c>
      <c r="AE6" s="41"/>
      <c r="AF6" s="41"/>
      <c r="AG6" s="41"/>
      <c r="AH6" s="41"/>
      <c r="AI6" s="41"/>
      <c r="AJ6" s="41"/>
      <c r="AK6" s="41"/>
      <c r="AL6" s="41"/>
    </row>
    <row r="7" spans="1:38" ht="30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2" t="s">
        <v>10</v>
      </c>
      <c r="W7" s="42"/>
      <c r="X7" s="42"/>
      <c r="Y7" s="3"/>
      <c r="Z7" s="42" t="s">
        <v>11</v>
      </c>
      <c r="AA7" s="42"/>
      <c r="AB7" s="42"/>
      <c r="AD7" s="3"/>
      <c r="AE7" s="3"/>
      <c r="AF7" s="3"/>
      <c r="AG7" s="3"/>
      <c r="AH7" s="3"/>
      <c r="AI7" s="3"/>
      <c r="AJ7" s="3"/>
      <c r="AK7" s="3"/>
      <c r="AL7" s="3"/>
    </row>
    <row r="8" spans="1:38" s="39" customFormat="1" ht="54" customHeight="1" x14ac:dyDescent="0.2">
      <c r="A8" s="48" t="s">
        <v>35</v>
      </c>
      <c r="B8" s="48"/>
      <c r="C8" s="37"/>
      <c r="D8" s="8" t="s">
        <v>36</v>
      </c>
      <c r="E8" s="37"/>
      <c r="F8" s="8" t="s">
        <v>37</v>
      </c>
      <c r="G8" s="37"/>
      <c r="H8" s="8" t="s">
        <v>38</v>
      </c>
      <c r="I8" s="37"/>
      <c r="J8" s="8" t="s">
        <v>39</v>
      </c>
      <c r="K8" s="37"/>
      <c r="L8" s="8" t="s">
        <v>40</v>
      </c>
      <c r="M8" s="37"/>
      <c r="N8" s="8" t="s">
        <v>23</v>
      </c>
      <c r="O8" s="37"/>
      <c r="P8" s="8" t="s">
        <v>13</v>
      </c>
      <c r="Q8" s="37"/>
      <c r="R8" s="8" t="s">
        <v>14</v>
      </c>
      <c r="S8" s="37"/>
      <c r="T8" s="8" t="s">
        <v>15</v>
      </c>
      <c r="U8" s="37"/>
      <c r="V8" s="9" t="s">
        <v>13</v>
      </c>
      <c r="W8" s="38"/>
      <c r="X8" s="9" t="s">
        <v>14</v>
      </c>
      <c r="Y8" s="37"/>
      <c r="Z8" s="9" t="s">
        <v>13</v>
      </c>
      <c r="AA8" s="38"/>
      <c r="AB8" s="9" t="s">
        <v>16</v>
      </c>
      <c r="AC8" s="37"/>
      <c r="AD8" s="8" t="s">
        <v>13</v>
      </c>
      <c r="AE8" s="37"/>
      <c r="AF8" s="8" t="s">
        <v>17</v>
      </c>
      <c r="AG8" s="37"/>
      <c r="AH8" s="8" t="s">
        <v>14</v>
      </c>
      <c r="AI8" s="37"/>
      <c r="AJ8" s="8" t="s">
        <v>15</v>
      </c>
      <c r="AK8" s="37"/>
      <c r="AL8" s="8" t="s">
        <v>18</v>
      </c>
    </row>
    <row r="9" spans="1:38" ht="30" customHeight="1" x14ac:dyDescent="0.2">
      <c r="A9" s="47" t="s">
        <v>41</v>
      </c>
      <c r="B9" s="47"/>
      <c r="C9" s="12"/>
      <c r="D9" s="35" t="s">
        <v>42</v>
      </c>
      <c r="E9" s="12"/>
      <c r="F9" s="35" t="s">
        <v>42</v>
      </c>
      <c r="G9" s="12"/>
      <c r="H9" s="35" t="s">
        <v>43</v>
      </c>
      <c r="I9" s="12"/>
      <c r="J9" s="35" t="s">
        <v>44</v>
      </c>
      <c r="K9" s="12"/>
      <c r="L9" s="30">
        <v>23</v>
      </c>
      <c r="M9" s="12"/>
      <c r="N9" s="30">
        <v>23</v>
      </c>
      <c r="O9" s="12"/>
      <c r="P9" s="29">
        <v>5000</v>
      </c>
      <c r="Q9" s="10"/>
      <c r="R9" s="29">
        <v>5100695325</v>
      </c>
      <c r="S9" s="10"/>
      <c r="T9" s="29">
        <v>4832466210</v>
      </c>
      <c r="U9" s="10"/>
      <c r="V9" s="29">
        <v>0</v>
      </c>
      <c r="W9" s="10"/>
      <c r="X9" s="29">
        <v>0</v>
      </c>
      <c r="Y9" s="10"/>
      <c r="Z9" s="29">
        <v>0</v>
      </c>
      <c r="AA9" s="10"/>
      <c r="AB9" s="29">
        <v>0</v>
      </c>
      <c r="AC9" s="10"/>
      <c r="AD9" s="29">
        <v>5000</v>
      </c>
      <c r="AE9" s="10"/>
      <c r="AF9" s="29">
        <v>951360</v>
      </c>
      <c r="AG9" s="10"/>
      <c r="AH9" s="29">
        <v>5100695325</v>
      </c>
      <c r="AI9" s="10"/>
      <c r="AJ9" s="29">
        <v>4921175133</v>
      </c>
      <c r="AK9" s="12"/>
      <c r="AL9" s="30">
        <v>0.02</v>
      </c>
    </row>
    <row r="10" spans="1:38" ht="30" customHeight="1" thickBot="1" x14ac:dyDescent="0.25">
      <c r="A10" s="44" t="s">
        <v>21</v>
      </c>
      <c r="B10" s="44"/>
      <c r="C10" s="12"/>
      <c r="D10" s="36"/>
      <c r="E10" s="12"/>
      <c r="F10" s="36"/>
      <c r="G10" s="12"/>
      <c r="H10" s="36"/>
      <c r="I10" s="12"/>
      <c r="J10" s="36"/>
      <c r="K10" s="12"/>
      <c r="L10" s="36"/>
      <c r="M10" s="12"/>
      <c r="N10" s="36"/>
      <c r="O10" s="12"/>
      <c r="P10" s="16">
        <v>5000</v>
      </c>
      <c r="Q10" s="10"/>
      <c r="R10" s="16">
        <v>5100695325</v>
      </c>
      <c r="S10" s="10"/>
      <c r="T10" s="16">
        <f>SUM(T9)</f>
        <v>4832466210</v>
      </c>
      <c r="U10" s="10"/>
      <c r="V10" s="16">
        <v>0</v>
      </c>
      <c r="W10" s="10"/>
      <c r="X10" s="16">
        <v>0</v>
      </c>
      <c r="Y10" s="10"/>
      <c r="Z10" s="16">
        <v>0</v>
      </c>
      <c r="AA10" s="10"/>
      <c r="AB10" s="16">
        <v>0</v>
      </c>
      <c r="AC10" s="10"/>
      <c r="AD10" s="16">
        <v>5000</v>
      </c>
      <c r="AE10" s="10"/>
      <c r="AF10" s="16"/>
      <c r="AG10" s="10"/>
      <c r="AH10" s="16">
        <v>5100695325</v>
      </c>
      <c r="AI10" s="10"/>
      <c r="AJ10" s="16">
        <f>SUM(AJ9)</f>
        <v>4921175133</v>
      </c>
      <c r="AK10" s="12"/>
      <c r="AL10" s="17">
        <v>0.02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13"/>
  <sheetViews>
    <sheetView rightToLeft="1" workbookViewId="0">
      <selection activeCell="A13" sqref="A13:B13"/>
    </sheetView>
  </sheetViews>
  <sheetFormatPr defaultRowHeight="12.75" x14ac:dyDescent="0.2"/>
  <cols>
    <col min="1" max="1" width="6.28515625" bestFit="1" customWidth="1"/>
    <col min="2" max="2" width="28.5703125" customWidth="1"/>
    <col min="3" max="3" width="1.28515625" customWidth="1"/>
    <col min="4" max="4" width="12.85546875" bestFit="1" customWidth="1"/>
    <col min="5" max="5" width="1.28515625" customWidth="1"/>
    <col min="6" max="6" width="14.28515625" bestFit="1" customWidth="1"/>
    <col min="7" max="7" width="1.28515625" customWidth="1"/>
    <col min="8" max="8" width="14.5703125" bestFit="1" customWidth="1"/>
    <col min="9" max="9" width="1.28515625" customWidth="1"/>
    <col min="10" max="10" width="12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4.45" customHeight="1" x14ac:dyDescent="0.2"/>
    <row r="5" spans="1:12" ht="25.5" customHeight="1" x14ac:dyDescent="0.2">
      <c r="A5" s="1" t="s">
        <v>45</v>
      </c>
      <c r="B5" s="43" t="s">
        <v>46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 ht="25.5" customHeight="1" x14ac:dyDescent="0.2">
      <c r="A6" s="12"/>
      <c r="B6" s="12"/>
      <c r="C6" s="12"/>
      <c r="D6" s="24" t="s">
        <v>7</v>
      </c>
      <c r="E6" s="12"/>
      <c r="F6" s="41" t="s">
        <v>8</v>
      </c>
      <c r="G6" s="41"/>
      <c r="H6" s="41"/>
      <c r="I6" s="12"/>
      <c r="J6" s="24" t="s">
        <v>9</v>
      </c>
      <c r="K6" s="12"/>
      <c r="L6" s="12"/>
    </row>
    <row r="7" spans="1:12" ht="25.5" customHeight="1" x14ac:dyDescent="0.2">
      <c r="A7" s="12"/>
      <c r="B7" s="12"/>
      <c r="C7" s="12"/>
      <c r="D7" s="51"/>
      <c r="E7" s="12"/>
      <c r="F7" s="51"/>
      <c r="G7" s="51"/>
      <c r="H7" s="51"/>
      <c r="I7" s="12"/>
      <c r="J7" s="51"/>
      <c r="K7" s="12"/>
      <c r="L7" s="12"/>
    </row>
    <row r="8" spans="1:12" ht="25.5" customHeight="1" x14ac:dyDescent="0.2">
      <c r="A8" s="41" t="s">
        <v>47</v>
      </c>
      <c r="B8" s="41"/>
      <c r="C8" s="12"/>
      <c r="D8" s="24" t="s">
        <v>48</v>
      </c>
      <c r="E8" s="12"/>
      <c r="F8" s="24" t="s">
        <v>49</v>
      </c>
      <c r="G8" s="12"/>
      <c r="H8" s="24" t="s">
        <v>50</v>
      </c>
      <c r="I8" s="12"/>
      <c r="J8" s="24" t="s">
        <v>48</v>
      </c>
      <c r="K8" s="12"/>
      <c r="L8" s="24" t="s">
        <v>18</v>
      </c>
    </row>
    <row r="9" spans="1:12" ht="25.5" customHeight="1" x14ac:dyDescent="0.2">
      <c r="A9" s="52" t="s">
        <v>98</v>
      </c>
      <c r="B9" s="52"/>
      <c r="C9" s="12"/>
      <c r="D9" s="11">
        <v>10042466</v>
      </c>
      <c r="E9" s="10"/>
      <c r="F9" s="11">
        <v>157541</v>
      </c>
      <c r="G9" s="10"/>
      <c r="H9" s="11">
        <v>1260000</v>
      </c>
      <c r="I9" s="10"/>
      <c r="J9" s="11">
        <v>8940007</v>
      </c>
      <c r="K9" s="12"/>
      <c r="L9" s="57">
        <v>0</v>
      </c>
    </row>
    <row r="10" spans="1:12" ht="25.5" customHeight="1" x14ac:dyDescent="0.2">
      <c r="A10" s="53" t="s">
        <v>98</v>
      </c>
      <c r="B10" s="53"/>
      <c r="C10" s="12"/>
      <c r="D10" s="54">
        <v>100000</v>
      </c>
      <c r="E10" s="10"/>
      <c r="F10" s="54">
        <v>0</v>
      </c>
      <c r="G10" s="10"/>
      <c r="H10" s="54">
        <v>0</v>
      </c>
      <c r="I10" s="10"/>
      <c r="J10" s="54">
        <v>100000</v>
      </c>
      <c r="K10" s="12"/>
      <c r="L10" s="58">
        <v>0</v>
      </c>
    </row>
    <row r="11" spans="1:12" ht="25.5" customHeight="1" x14ac:dyDescent="0.2">
      <c r="A11" s="53" t="s">
        <v>98</v>
      </c>
      <c r="B11" s="53"/>
      <c r="C11" s="12"/>
      <c r="D11" s="54">
        <v>60696947</v>
      </c>
      <c r="E11" s="10"/>
      <c r="F11" s="54">
        <v>700249440</v>
      </c>
      <c r="G11" s="10"/>
      <c r="H11" s="54">
        <v>685093500</v>
      </c>
      <c r="I11" s="10"/>
      <c r="J11" s="54">
        <v>75852887</v>
      </c>
      <c r="K11" s="12"/>
      <c r="L11" s="58">
        <v>0</v>
      </c>
    </row>
    <row r="12" spans="1:12" ht="25.5" customHeight="1" x14ac:dyDescent="0.2">
      <c r="A12" s="56" t="s">
        <v>98</v>
      </c>
      <c r="B12" s="56"/>
      <c r="C12" s="12"/>
      <c r="D12" s="14">
        <v>117915273</v>
      </c>
      <c r="E12" s="10"/>
      <c r="F12" s="14">
        <v>700479405</v>
      </c>
      <c r="G12" s="10"/>
      <c r="H12" s="14">
        <v>686353500</v>
      </c>
      <c r="I12" s="10"/>
      <c r="J12" s="14">
        <v>132041178</v>
      </c>
      <c r="K12" s="12"/>
      <c r="L12" s="59">
        <v>0</v>
      </c>
    </row>
    <row r="13" spans="1:12" ht="25.5" customHeight="1" x14ac:dyDescent="0.2">
      <c r="A13" s="44" t="s">
        <v>21</v>
      </c>
      <c r="B13" s="44"/>
      <c r="C13" s="12"/>
      <c r="D13" s="16">
        <f>SUM(D9:D12)</f>
        <v>188754686</v>
      </c>
      <c r="E13" s="10"/>
      <c r="F13" s="16">
        <f>SUM(F9:F12)</f>
        <v>1400886386</v>
      </c>
      <c r="G13" s="10"/>
      <c r="H13" s="16">
        <f>SUM(H9:H12)</f>
        <v>1372707000</v>
      </c>
      <c r="I13" s="10"/>
      <c r="J13" s="16">
        <f>SUM(J9:J12)</f>
        <v>216934072</v>
      </c>
      <c r="K13" s="12"/>
      <c r="L13" s="17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12"/>
  <sheetViews>
    <sheetView rightToLeft="1" workbookViewId="0">
      <selection activeCell="F26" sqref="F26"/>
    </sheetView>
  </sheetViews>
  <sheetFormatPr defaultRowHeight="12.75" x14ac:dyDescent="0.2"/>
  <cols>
    <col min="1" max="1" width="2.5703125" customWidth="1"/>
    <col min="2" max="2" width="48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1.75" customHeight="1" x14ac:dyDescent="0.2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4.45" customHeight="1" x14ac:dyDescent="0.2"/>
    <row r="5" spans="1:10" ht="28.5" customHeight="1" x14ac:dyDescent="0.2">
      <c r="A5" s="1" t="s">
        <v>52</v>
      </c>
      <c r="B5" s="43" t="s">
        <v>53</v>
      </c>
      <c r="C5" s="43"/>
      <c r="D5" s="43"/>
      <c r="E5" s="43"/>
      <c r="F5" s="43"/>
      <c r="G5" s="43"/>
      <c r="H5" s="43"/>
      <c r="I5" s="43"/>
      <c r="J5" s="43"/>
    </row>
    <row r="6" spans="1:10" ht="28.5" customHeight="1" x14ac:dyDescent="0.2"/>
    <row r="7" spans="1:10" ht="28.5" customHeight="1" x14ac:dyDescent="0.2">
      <c r="A7" s="41" t="s">
        <v>54</v>
      </c>
      <c r="B7" s="41"/>
      <c r="C7" s="12"/>
      <c r="D7" s="24" t="s">
        <v>55</v>
      </c>
      <c r="E7" s="12"/>
      <c r="F7" s="24" t="s">
        <v>48</v>
      </c>
      <c r="G7" s="12"/>
      <c r="H7" s="24" t="s">
        <v>56</v>
      </c>
      <c r="I7" s="12"/>
      <c r="J7" s="24" t="s">
        <v>108</v>
      </c>
    </row>
    <row r="8" spans="1:10" ht="28.5" customHeight="1" x14ac:dyDescent="0.2">
      <c r="A8" s="49" t="s">
        <v>99</v>
      </c>
      <c r="B8" s="49"/>
      <c r="C8" s="12"/>
      <c r="D8" s="60" t="s">
        <v>57</v>
      </c>
      <c r="E8" s="12"/>
      <c r="F8" s="11">
        <f>'درآمد سرمایه‌گذاری در سهام'!J11</f>
        <v>5592319357068</v>
      </c>
      <c r="G8" s="12"/>
      <c r="H8" s="13">
        <v>99.24</v>
      </c>
      <c r="I8" s="12"/>
      <c r="J8" s="13">
        <v>21.85</v>
      </c>
    </row>
    <row r="9" spans="1:10" ht="28.5" customHeight="1" x14ac:dyDescent="0.2">
      <c r="A9" s="50" t="s">
        <v>106</v>
      </c>
      <c r="B9" s="50"/>
      <c r="C9" s="12"/>
      <c r="D9" s="61" t="s">
        <v>58</v>
      </c>
      <c r="E9" s="12"/>
      <c r="F9" s="54">
        <f>'درآمد سرمایه‌گذاری در صندوق'!J11</f>
        <v>42166633569</v>
      </c>
      <c r="G9" s="12"/>
      <c r="H9" s="55">
        <v>0.75</v>
      </c>
      <c r="I9" s="12"/>
      <c r="J9" s="55">
        <v>0.16</v>
      </c>
    </row>
    <row r="10" spans="1:10" ht="28.5" customHeight="1" x14ac:dyDescent="0.2">
      <c r="A10" s="50" t="s">
        <v>107</v>
      </c>
      <c r="B10" s="50"/>
      <c r="C10" s="12"/>
      <c r="D10" s="61" t="s">
        <v>59</v>
      </c>
      <c r="E10" s="12"/>
      <c r="F10" s="54">
        <f>'درآمد سرمایه‌گذاری در اوراق'!J10</f>
        <v>88708923</v>
      </c>
      <c r="G10" s="12"/>
      <c r="H10" s="55">
        <v>0</v>
      </c>
      <c r="I10" s="12"/>
      <c r="J10" s="55">
        <v>0</v>
      </c>
    </row>
    <row r="11" spans="1:10" ht="28.5" customHeight="1" x14ac:dyDescent="0.2">
      <c r="A11" s="50" t="s">
        <v>100</v>
      </c>
      <c r="B11" s="50"/>
      <c r="C11" s="12"/>
      <c r="D11" s="61" t="s">
        <v>60</v>
      </c>
      <c r="E11" s="12"/>
      <c r="F11" s="54">
        <f>'درآمد سپرده بانکی'!D11</f>
        <v>764937</v>
      </c>
      <c r="G11" s="12"/>
      <c r="H11" s="55">
        <v>0</v>
      </c>
      <c r="I11" s="12"/>
      <c r="J11" s="55">
        <v>0</v>
      </c>
    </row>
    <row r="12" spans="1:10" ht="28.5" customHeight="1" x14ac:dyDescent="0.2">
      <c r="A12" s="44" t="s">
        <v>21</v>
      </c>
      <c r="B12" s="44"/>
      <c r="C12" s="12"/>
      <c r="D12" s="36"/>
      <c r="E12" s="12"/>
      <c r="F12" s="16">
        <f>SUM(F8:F11)</f>
        <v>5634575464497</v>
      </c>
      <c r="G12" s="12"/>
      <c r="H12" s="17">
        <f>SUM(H8:H11)</f>
        <v>99.99</v>
      </c>
      <c r="I12" s="12"/>
      <c r="J12" s="17">
        <f>SUM(J8:J11)</f>
        <v>22.01</v>
      </c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T27"/>
  <sheetViews>
    <sheetView rightToLeft="1" workbookViewId="0">
      <selection activeCell="J16" sqref="J1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7.7109375" bestFit="1" customWidth="1"/>
    <col min="5" max="5" width="1.28515625" customWidth="1"/>
    <col min="6" max="6" width="20.7109375" customWidth="1"/>
    <col min="7" max="7" width="1.28515625" customWidth="1"/>
    <col min="8" max="8" width="18.28515625" bestFit="1" customWidth="1"/>
    <col min="9" max="9" width="1.28515625" customWidth="1"/>
    <col min="10" max="10" width="18.42578125" bestFit="1" customWidth="1"/>
    <col min="11" max="11" width="1.28515625" customWidth="1"/>
    <col min="12" max="12" width="18.7109375" customWidth="1"/>
    <col min="13" max="13" width="1.28515625" customWidth="1"/>
    <col min="14" max="14" width="18.5703125" bestFit="1" customWidth="1"/>
    <col min="15" max="15" width="1.28515625" customWidth="1"/>
    <col min="16" max="16" width="19.7109375" customWidth="1"/>
    <col min="17" max="17" width="1.28515625" customWidth="1"/>
    <col min="18" max="18" width="18.7109375" bestFit="1" customWidth="1"/>
    <col min="19" max="19" width="1.28515625" customWidth="1"/>
    <col min="20" max="20" width="18.5703125" bestFit="1" customWidth="1"/>
    <col min="21" max="21" width="0.28515625" customWidth="1"/>
  </cols>
  <sheetData>
    <row r="1" spans="1:20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21.75" customHeight="1" x14ac:dyDescent="0.2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0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1:20" ht="14.45" customHeight="1" x14ac:dyDescent="0.2"/>
    <row r="5" spans="1:20" ht="27.75" customHeight="1" x14ac:dyDescent="0.2">
      <c r="A5" s="1" t="s">
        <v>61</v>
      </c>
      <c r="B5" s="43" t="s">
        <v>99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20" ht="27.75" customHeight="1" x14ac:dyDescent="0.2">
      <c r="D6" s="41" t="s">
        <v>62</v>
      </c>
      <c r="E6" s="41"/>
      <c r="F6" s="41"/>
      <c r="G6" s="41"/>
      <c r="H6" s="41"/>
      <c r="I6" s="41"/>
      <c r="J6" s="41"/>
      <c r="K6" s="41"/>
      <c r="L6" s="41"/>
      <c r="M6" s="12"/>
      <c r="N6" s="41" t="s">
        <v>63</v>
      </c>
      <c r="O6" s="41"/>
      <c r="P6" s="41"/>
      <c r="Q6" s="41"/>
      <c r="R6" s="41"/>
      <c r="S6" s="41"/>
      <c r="T6" s="41"/>
    </row>
    <row r="7" spans="1:20" ht="27.75" customHeight="1" x14ac:dyDescent="0.2">
      <c r="D7" s="51"/>
      <c r="E7" s="51"/>
      <c r="F7" s="51"/>
      <c r="G7" s="51"/>
      <c r="H7" s="51"/>
      <c r="I7" s="51"/>
      <c r="J7" s="42" t="s">
        <v>21</v>
      </c>
      <c r="K7" s="42"/>
      <c r="L7" s="42"/>
      <c r="M7" s="12"/>
      <c r="N7" s="51"/>
      <c r="O7" s="51"/>
      <c r="P7" s="51"/>
      <c r="Q7" s="51"/>
      <c r="R7" s="51"/>
      <c r="S7" s="51"/>
      <c r="T7" s="25" t="s">
        <v>21</v>
      </c>
    </row>
    <row r="8" spans="1:20" ht="27.75" customHeight="1" x14ac:dyDescent="0.2">
      <c r="A8" s="41" t="s">
        <v>64</v>
      </c>
      <c r="B8" s="41"/>
      <c r="D8" s="24" t="s">
        <v>65</v>
      </c>
      <c r="E8" s="12"/>
      <c r="F8" s="24" t="s">
        <v>66</v>
      </c>
      <c r="G8" s="12"/>
      <c r="H8" s="24" t="s">
        <v>67</v>
      </c>
      <c r="I8" s="12"/>
      <c r="J8" s="25" t="s">
        <v>48</v>
      </c>
      <c r="K8" s="51"/>
      <c r="L8" s="25" t="s">
        <v>56</v>
      </c>
      <c r="M8" s="12"/>
      <c r="N8" s="24" t="s">
        <v>65</v>
      </c>
      <c r="O8" s="12"/>
      <c r="P8" s="24" t="s">
        <v>66</v>
      </c>
      <c r="Q8" s="12"/>
      <c r="R8" s="24" t="s">
        <v>67</v>
      </c>
      <c r="S8" s="12"/>
      <c r="T8" s="25" t="s">
        <v>48</v>
      </c>
    </row>
    <row r="9" spans="1:20" ht="27.75" customHeight="1" x14ac:dyDescent="0.2">
      <c r="A9" s="52" t="s">
        <v>19</v>
      </c>
      <c r="B9" s="52"/>
      <c r="C9" s="12"/>
      <c r="D9" s="62">
        <v>0</v>
      </c>
      <c r="E9" s="12"/>
      <c r="F9" s="11">
        <v>4627448453391</v>
      </c>
      <c r="G9" s="28"/>
      <c r="H9" s="11">
        <v>32195376476</v>
      </c>
      <c r="I9" s="28"/>
      <c r="J9" s="11">
        <f>SUM(D9:H9)</f>
        <v>4659643829867</v>
      </c>
      <c r="K9" s="34"/>
      <c r="L9" s="13">
        <v>82.69</v>
      </c>
      <c r="M9" s="34"/>
      <c r="N9" s="11">
        <v>822172229960</v>
      </c>
      <c r="O9" s="28"/>
      <c r="P9" s="11">
        <v>2689337539476</v>
      </c>
      <c r="Q9" s="28"/>
      <c r="R9" s="11">
        <v>100446460065</v>
      </c>
      <c r="S9" s="10"/>
      <c r="T9" s="11">
        <f>SUM(N9:R9)</f>
        <v>3611956229501</v>
      </c>
    </row>
    <row r="10" spans="1:20" ht="27.75" customHeight="1" x14ac:dyDescent="0.2">
      <c r="A10" s="56" t="s">
        <v>20</v>
      </c>
      <c r="B10" s="56"/>
      <c r="C10" s="12"/>
      <c r="D10" s="63">
        <v>0</v>
      </c>
      <c r="E10" s="12"/>
      <c r="F10" s="14">
        <v>943878935912</v>
      </c>
      <c r="G10" s="28"/>
      <c r="H10" s="14">
        <v>-11203408711</v>
      </c>
      <c r="I10" s="28"/>
      <c r="J10" s="14">
        <f>SUM(D10:H10)</f>
        <v>932675527201</v>
      </c>
      <c r="K10" s="34"/>
      <c r="L10" s="15">
        <v>16.55</v>
      </c>
      <c r="M10" s="34"/>
      <c r="N10" s="14">
        <v>1173639547520</v>
      </c>
      <c r="O10" s="28"/>
      <c r="P10" s="54">
        <v>-1808589134624</v>
      </c>
      <c r="Q10" s="28"/>
      <c r="R10" s="14">
        <v>-9346325374</v>
      </c>
      <c r="S10" s="10"/>
      <c r="T10" s="14">
        <f>SUM(N10:R10)</f>
        <v>-644295912478</v>
      </c>
    </row>
    <row r="11" spans="1:20" ht="27.75" customHeight="1" thickBot="1" x14ac:dyDescent="0.25">
      <c r="A11" s="44" t="s">
        <v>21</v>
      </c>
      <c r="B11" s="44"/>
      <c r="C11" s="12"/>
      <c r="D11" s="36">
        <f>SUM(D9:D10)</f>
        <v>0</v>
      </c>
      <c r="E11" s="12"/>
      <c r="F11" s="16">
        <f>SUM(F9:F10)</f>
        <v>5571327389303</v>
      </c>
      <c r="G11" s="28"/>
      <c r="H11" s="16">
        <f>SUM(H9:H10)</f>
        <v>20991967765</v>
      </c>
      <c r="I11" s="28"/>
      <c r="J11" s="16">
        <f>SUM(J9:J10)</f>
        <v>5592319357068</v>
      </c>
      <c r="K11" s="34"/>
      <c r="L11" s="17">
        <f>SUM(L9:L10)</f>
        <v>99.24</v>
      </c>
      <c r="M11" s="34"/>
      <c r="N11" s="16">
        <f>SUM(N9:N10)</f>
        <v>1995811777480</v>
      </c>
      <c r="O11" s="28"/>
      <c r="P11" s="16">
        <f>SUM(P9:P10)</f>
        <v>880748404852</v>
      </c>
      <c r="Q11" s="28"/>
      <c r="R11" s="16">
        <f>SUM(R9:R10)</f>
        <v>91100134691</v>
      </c>
      <c r="S11" s="10"/>
      <c r="T11" s="16">
        <f>SUM(T9:T10)</f>
        <v>2967660317023</v>
      </c>
    </row>
    <row r="12" spans="1:20" x14ac:dyDescent="0.2"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</row>
    <row r="14" spans="1:20" x14ac:dyDescent="0.2">
      <c r="H14" s="32"/>
    </row>
    <row r="15" spans="1:20" x14ac:dyDescent="0.2">
      <c r="H15" s="32"/>
      <c r="R15" s="32"/>
    </row>
    <row r="16" spans="1:20" x14ac:dyDescent="0.2">
      <c r="D16" s="72"/>
      <c r="F16" s="72"/>
      <c r="H16" s="32"/>
      <c r="R16" s="32"/>
    </row>
    <row r="17" spans="1:18" x14ac:dyDescent="0.2">
      <c r="A17" s="65"/>
      <c r="D17" s="72"/>
      <c r="F17" s="72"/>
      <c r="R17" s="72"/>
    </row>
    <row r="18" spans="1:18" x14ac:dyDescent="0.2">
      <c r="R18" s="72"/>
    </row>
    <row r="19" spans="1:18" x14ac:dyDescent="0.2">
      <c r="R19" s="72"/>
    </row>
    <row r="20" spans="1:18" x14ac:dyDescent="0.2">
      <c r="H20" s="32"/>
      <c r="R20" s="72"/>
    </row>
    <row r="21" spans="1:18" x14ac:dyDescent="0.2">
      <c r="R21" s="32"/>
    </row>
    <row r="22" spans="1:18" x14ac:dyDescent="0.2">
      <c r="R22" s="32"/>
    </row>
    <row r="25" spans="1:18" x14ac:dyDescent="0.2">
      <c r="H25" s="72"/>
    </row>
    <row r="27" spans="1:18" x14ac:dyDescent="0.2">
      <c r="H27" s="72"/>
    </row>
  </sheetData>
  <mergeCells count="11">
    <mergeCell ref="A10:B10"/>
    <mergeCell ref="A11:B11"/>
    <mergeCell ref="J7:L7"/>
    <mergeCell ref="A8:B8"/>
    <mergeCell ref="A9:B9"/>
    <mergeCell ref="A1:T1"/>
    <mergeCell ref="A2:T2"/>
    <mergeCell ref="A3:T3"/>
    <mergeCell ref="B5:T5"/>
    <mergeCell ref="D6:L6"/>
    <mergeCell ref="N6:T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V24"/>
  <sheetViews>
    <sheetView rightToLeft="1" workbookViewId="0">
      <selection activeCell="L15" sqref="L15"/>
    </sheetView>
  </sheetViews>
  <sheetFormatPr defaultRowHeight="12.75" x14ac:dyDescent="0.2"/>
  <cols>
    <col min="1" max="1" width="6.42578125" bestFit="1" customWidth="1"/>
    <col min="2" max="2" width="21.7109375" customWidth="1"/>
    <col min="3" max="3" width="1.28515625" customWidth="1"/>
    <col min="4" max="4" width="18.42578125" customWidth="1"/>
    <col min="5" max="5" width="1.28515625" customWidth="1"/>
    <col min="6" max="6" width="17.42578125" customWidth="1"/>
    <col min="7" max="7" width="1.28515625" customWidth="1"/>
    <col min="8" max="8" width="16.5703125" bestFit="1" customWidth="1"/>
    <col min="9" max="9" width="1.28515625" customWidth="1"/>
    <col min="10" max="10" width="15.28515625" bestFit="1" customWidth="1"/>
    <col min="11" max="11" width="1.28515625" customWidth="1"/>
    <col min="12" max="12" width="18.5703125" customWidth="1"/>
    <col min="13" max="13" width="1.28515625" customWidth="1"/>
    <col min="14" max="14" width="16.42578125" bestFit="1" customWidth="1"/>
    <col min="15" max="15" width="1.28515625" customWidth="1"/>
    <col min="16" max="16" width="15.7109375" bestFit="1" customWidth="1"/>
    <col min="17" max="17" width="1.28515625" customWidth="1"/>
    <col min="18" max="18" width="19" customWidth="1"/>
    <col min="19" max="19" width="1.28515625" customWidth="1"/>
    <col min="20" max="20" width="18.285156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21.75" customHeight="1" x14ac:dyDescent="0.2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2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2" ht="14.45" customHeight="1" x14ac:dyDescent="0.2"/>
    <row r="5" spans="1:22" ht="26.25" customHeight="1" x14ac:dyDescent="0.2">
      <c r="A5" s="66" t="s">
        <v>68</v>
      </c>
      <c r="B5" s="43" t="s">
        <v>105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</row>
    <row r="6" spans="1:22" ht="26.25" customHeight="1" x14ac:dyDescent="0.2">
      <c r="A6" s="12"/>
      <c r="B6" s="12"/>
      <c r="C6" s="12"/>
      <c r="D6" s="41" t="s">
        <v>62</v>
      </c>
      <c r="E6" s="41"/>
      <c r="F6" s="41"/>
      <c r="G6" s="41"/>
      <c r="H6" s="41"/>
      <c r="I6" s="41"/>
      <c r="J6" s="41"/>
      <c r="K6" s="41"/>
      <c r="L6" s="41"/>
      <c r="M6" s="12"/>
      <c r="N6" s="41" t="s">
        <v>63</v>
      </c>
      <c r="O6" s="41"/>
      <c r="P6" s="41"/>
      <c r="Q6" s="41"/>
      <c r="R6" s="41"/>
      <c r="S6" s="41"/>
      <c r="T6" s="41"/>
      <c r="U6" s="41"/>
      <c r="V6" s="41"/>
    </row>
    <row r="7" spans="1:22" ht="26.25" customHeight="1" x14ac:dyDescent="0.2">
      <c r="A7" s="12"/>
      <c r="B7" s="12"/>
      <c r="C7" s="12"/>
      <c r="D7" s="51"/>
      <c r="E7" s="51"/>
      <c r="F7" s="51"/>
      <c r="G7" s="51"/>
      <c r="H7" s="51"/>
      <c r="I7" s="51"/>
      <c r="J7" s="42" t="s">
        <v>21</v>
      </c>
      <c r="K7" s="42"/>
      <c r="L7" s="42"/>
      <c r="M7" s="12"/>
      <c r="N7" s="51"/>
      <c r="O7" s="51"/>
      <c r="P7" s="51"/>
      <c r="Q7" s="51"/>
      <c r="R7" s="51"/>
      <c r="S7" s="51"/>
      <c r="T7" s="42" t="s">
        <v>21</v>
      </c>
      <c r="U7" s="42"/>
      <c r="V7" s="42"/>
    </row>
    <row r="8" spans="1:22" ht="26.25" customHeight="1" x14ac:dyDescent="0.2">
      <c r="A8" s="41" t="s">
        <v>28</v>
      </c>
      <c r="B8" s="41"/>
      <c r="C8" s="12"/>
      <c r="D8" s="24" t="s">
        <v>69</v>
      </c>
      <c r="E8" s="34"/>
      <c r="F8" s="24" t="s">
        <v>66</v>
      </c>
      <c r="G8" s="34"/>
      <c r="H8" s="24" t="s">
        <v>67</v>
      </c>
      <c r="I8" s="34"/>
      <c r="J8" s="25" t="s">
        <v>48</v>
      </c>
      <c r="K8" s="33"/>
      <c r="L8" s="25" t="s">
        <v>56</v>
      </c>
      <c r="M8" s="34"/>
      <c r="N8" s="24" t="s">
        <v>69</v>
      </c>
      <c r="O8" s="34"/>
      <c r="P8" s="64" t="s">
        <v>66</v>
      </c>
      <c r="Q8" s="34"/>
      <c r="R8" s="24" t="s">
        <v>67</v>
      </c>
      <c r="S8" s="12"/>
      <c r="T8" s="25" t="s">
        <v>48</v>
      </c>
      <c r="U8" s="51"/>
      <c r="V8" s="25" t="s">
        <v>56</v>
      </c>
    </row>
    <row r="9" spans="1:22" ht="26.25" customHeight="1" x14ac:dyDescent="0.2">
      <c r="A9" s="52" t="s">
        <v>70</v>
      </c>
      <c r="B9" s="52"/>
      <c r="C9" s="12"/>
      <c r="D9" s="11">
        <v>0</v>
      </c>
      <c r="E9" s="28"/>
      <c r="F9" s="11">
        <v>40783510585</v>
      </c>
      <c r="G9" s="28"/>
      <c r="H9" s="11">
        <v>1383122984</v>
      </c>
      <c r="I9" s="28"/>
      <c r="J9" s="11">
        <f>SUM(D9:H9)</f>
        <v>42166633569</v>
      </c>
      <c r="K9" s="34"/>
      <c r="L9" s="13">
        <v>0.75</v>
      </c>
      <c r="M9" s="34"/>
      <c r="N9" s="11">
        <v>0</v>
      </c>
      <c r="O9" s="28"/>
      <c r="P9" s="18">
        <v>83752541959</v>
      </c>
      <c r="Q9" s="28"/>
      <c r="R9" s="11">
        <v>20071194901</v>
      </c>
      <c r="S9" s="10"/>
      <c r="T9" s="11">
        <f>SUM(N9:R9)</f>
        <v>103823736860</v>
      </c>
      <c r="U9" s="12"/>
      <c r="V9" s="13">
        <v>24.67</v>
      </c>
    </row>
    <row r="10" spans="1:22" ht="26.25" customHeight="1" x14ac:dyDescent="0.2">
      <c r="A10" s="56" t="s">
        <v>71</v>
      </c>
      <c r="B10" s="56"/>
      <c r="C10" s="12"/>
      <c r="D10" s="14">
        <v>0</v>
      </c>
      <c r="E10" s="28"/>
      <c r="F10" s="14">
        <v>0</v>
      </c>
      <c r="G10" s="28"/>
      <c r="H10" s="14">
        <v>0</v>
      </c>
      <c r="I10" s="28"/>
      <c r="J10" s="14">
        <f>SUM(D10:H10)</f>
        <v>0</v>
      </c>
      <c r="K10" s="34"/>
      <c r="L10" s="15">
        <v>0</v>
      </c>
      <c r="M10" s="34"/>
      <c r="N10" s="14">
        <v>0</v>
      </c>
      <c r="O10" s="28"/>
      <c r="P10" s="54">
        <v>0</v>
      </c>
      <c r="Q10" s="28"/>
      <c r="R10" s="14">
        <v>2460734209</v>
      </c>
      <c r="S10" s="10"/>
      <c r="T10" s="14">
        <f>SUM(N10:R10)</f>
        <v>2460734209</v>
      </c>
      <c r="U10" s="12"/>
      <c r="V10" s="15">
        <v>9.69</v>
      </c>
    </row>
    <row r="11" spans="1:22" ht="26.25" customHeight="1" thickBot="1" x14ac:dyDescent="0.25">
      <c r="A11" s="44" t="s">
        <v>21</v>
      </c>
      <c r="B11" s="44"/>
      <c r="C11" s="12"/>
      <c r="D11" s="16">
        <f>SUM(D9:D10)</f>
        <v>0</v>
      </c>
      <c r="E11" s="10"/>
      <c r="F11" s="16">
        <f>SUM(F9:F10)</f>
        <v>40783510585</v>
      </c>
      <c r="G11" s="10"/>
      <c r="H11" s="16">
        <f>SUM(H9:H10)</f>
        <v>1383122984</v>
      </c>
      <c r="I11" s="10"/>
      <c r="J11" s="16">
        <f>SUM(J9:J10)</f>
        <v>42166633569</v>
      </c>
      <c r="K11" s="12"/>
      <c r="L11" s="17">
        <f>SUM(L9:L10)</f>
        <v>0.75</v>
      </c>
      <c r="M11" s="12"/>
      <c r="N11" s="16">
        <f>SUM(N9:N10)</f>
        <v>0</v>
      </c>
      <c r="O11" s="10"/>
      <c r="P11" s="16">
        <f>SUM(P9:P10)</f>
        <v>83752541959</v>
      </c>
      <c r="Q11" s="10"/>
      <c r="R11" s="16">
        <f>SUM(R9:R10)</f>
        <v>22531929110</v>
      </c>
      <c r="S11" s="10"/>
      <c r="T11" s="16">
        <f>SUM(T9:T10)</f>
        <v>106284471069</v>
      </c>
      <c r="U11" s="12"/>
      <c r="V11" s="17">
        <f>SUM(V9:V10)</f>
        <v>34.36</v>
      </c>
    </row>
    <row r="14" spans="1:22" x14ac:dyDescent="0.2">
      <c r="H14" s="72"/>
      <c r="R14" s="72"/>
    </row>
    <row r="15" spans="1:22" x14ac:dyDescent="0.2">
      <c r="H15" s="72"/>
      <c r="R15" s="32"/>
    </row>
    <row r="16" spans="1:22" x14ac:dyDescent="0.2">
      <c r="H16" s="72"/>
    </row>
    <row r="17" spans="8:18" x14ac:dyDescent="0.2">
      <c r="H17" s="72"/>
      <c r="R17" s="32"/>
    </row>
    <row r="18" spans="8:18" x14ac:dyDescent="0.2">
      <c r="H18" s="72"/>
    </row>
    <row r="19" spans="8:18" x14ac:dyDescent="0.2">
      <c r="H19" s="72"/>
    </row>
    <row r="20" spans="8:18" x14ac:dyDescent="0.2">
      <c r="H20" s="72"/>
    </row>
    <row r="21" spans="8:18" x14ac:dyDescent="0.2">
      <c r="H21" s="72"/>
    </row>
    <row r="22" spans="8:18" x14ac:dyDescent="0.2">
      <c r="H22" s="72"/>
    </row>
    <row r="23" spans="8:18" x14ac:dyDescent="0.2">
      <c r="H23" s="72"/>
    </row>
    <row r="24" spans="8:18" x14ac:dyDescent="0.2">
      <c r="H24" s="72"/>
    </row>
  </sheetData>
  <mergeCells count="12">
    <mergeCell ref="A10:B10"/>
    <mergeCell ref="A11:B11"/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10"/>
  <sheetViews>
    <sheetView rightToLeft="1" workbookViewId="0">
      <selection activeCell="D9" sqref="D9"/>
    </sheetView>
  </sheetViews>
  <sheetFormatPr defaultRowHeight="12.75" x14ac:dyDescent="0.2"/>
  <cols>
    <col min="1" max="1" width="5.140625" customWidth="1"/>
    <col min="2" max="2" width="27" customWidth="1"/>
    <col min="3" max="3" width="1.28515625" customWidth="1"/>
    <col min="4" max="4" width="15" customWidth="1"/>
    <col min="5" max="5" width="1.28515625" customWidth="1"/>
    <col min="6" max="6" width="18.85546875" customWidth="1"/>
    <col min="7" max="7" width="1.28515625" customWidth="1"/>
    <col min="8" max="8" width="13" customWidth="1"/>
    <col min="9" max="9" width="1.28515625" customWidth="1"/>
    <col min="10" max="10" width="17.85546875" customWidth="1"/>
    <col min="11" max="11" width="1.28515625" customWidth="1"/>
    <col min="12" max="12" width="16" customWidth="1"/>
    <col min="13" max="13" width="1.28515625" customWidth="1"/>
    <col min="14" max="14" width="19.57031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21.75" customHeight="1" x14ac:dyDescent="0.2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14.45" customHeight="1" x14ac:dyDescent="0.2"/>
    <row r="5" spans="1:18" ht="29.25" customHeight="1" x14ac:dyDescent="0.2">
      <c r="A5" s="1" t="s">
        <v>72</v>
      </c>
      <c r="B5" s="43" t="s">
        <v>73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18" ht="29.25" customHeight="1" x14ac:dyDescent="0.2">
      <c r="D6" s="41" t="s">
        <v>62</v>
      </c>
      <c r="E6" s="41"/>
      <c r="F6" s="41"/>
      <c r="G6" s="41"/>
      <c r="H6" s="41"/>
      <c r="I6" s="41"/>
      <c r="J6" s="41"/>
      <c r="L6" s="41" t="s">
        <v>63</v>
      </c>
      <c r="M6" s="41"/>
      <c r="N6" s="41"/>
      <c r="O6" s="41"/>
      <c r="P6" s="41"/>
      <c r="Q6" s="41"/>
      <c r="R6" s="41"/>
    </row>
    <row r="7" spans="1:18" ht="29.2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9.25" customHeight="1" x14ac:dyDescent="0.2">
      <c r="A8" s="41" t="s">
        <v>74</v>
      </c>
      <c r="B8" s="41"/>
      <c r="C8" s="12"/>
      <c r="D8" s="24" t="s">
        <v>75</v>
      </c>
      <c r="E8" s="12"/>
      <c r="F8" s="24" t="s">
        <v>66</v>
      </c>
      <c r="G8" s="12"/>
      <c r="H8" s="24" t="s">
        <v>67</v>
      </c>
      <c r="I8" s="12"/>
      <c r="J8" s="24" t="s">
        <v>21</v>
      </c>
      <c r="K8" s="12"/>
      <c r="L8" s="24" t="s">
        <v>75</v>
      </c>
      <c r="M8" s="12"/>
      <c r="N8" s="24" t="s">
        <v>66</v>
      </c>
      <c r="O8" s="12"/>
      <c r="P8" s="24" t="s">
        <v>67</v>
      </c>
      <c r="Q8" s="12"/>
      <c r="R8" s="24" t="s">
        <v>21</v>
      </c>
    </row>
    <row r="9" spans="1:18" ht="29.25" customHeight="1" x14ac:dyDescent="0.2">
      <c r="A9" s="47" t="s">
        <v>41</v>
      </c>
      <c r="B9" s="47"/>
      <c r="C9" s="34"/>
      <c r="D9" s="29">
        <v>71471429</v>
      </c>
      <c r="E9" s="28"/>
      <c r="F9" s="29">
        <v>17237494</v>
      </c>
      <c r="G9" s="28"/>
      <c r="H9" s="29">
        <v>0</v>
      </c>
      <c r="I9" s="28"/>
      <c r="J9" s="29">
        <f>SUM(D9:H9)</f>
        <v>88708923</v>
      </c>
      <c r="K9" s="28"/>
      <c r="L9" s="29">
        <v>528888063</v>
      </c>
      <c r="M9" s="28"/>
      <c r="N9" s="29">
        <v>-168078055</v>
      </c>
      <c r="O9" s="10"/>
      <c r="P9" s="29">
        <v>0</v>
      </c>
      <c r="Q9" s="10"/>
      <c r="R9" s="29">
        <f>SUM(L9:P9)</f>
        <v>360810008</v>
      </c>
    </row>
    <row r="10" spans="1:18" ht="29.25" customHeight="1" x14ac:dyDescent="0.2">
      <c r="A10" s="44" t="s">
        <v>21</v>
      </c>
      <c r="B10" s="44"/>
      <c r="C10" s="12"/>
      <c r="D10" s="16">
        <f>SUM(D9)</f>
        <v>71471429</v>
      </c>
      <c r="E10" s="10"/>
      <c r="F10" s="16">
        <f>SUM(F9)</f>
        <v>17237494</v>
      </c>
      <c r="G10" s="10"/>
      <c r="H10" s="16">
        <v>0</v>
      </c>
      <c r="I10" s="10"/>
      <c r="J10" s="16">
        <v>88708923</v>
      </c>
      <c r="K10" s="10"/>
      <c r="L10" s="16">
        <f>SUM(L9)</f>
        <v>528888063</v>
      </c>
      <c r="M10" s="10"/>
      <c r="N10" s="16">
        <f>SUM(N9)</f>
        <v>-168078055</v>
      </c>
      <c r="O10" s="10"/>
      <c r="P10" s="16">
        <v>0</v>
      </c>
      <c r="Q10" s="10"/>
      <c r="R10" s="16">
        <f>SUM(R9)</f>
        <v>360810008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1</vt:lpstr>
      <vt:lpstr>سهام</vt:lpstr>
      <vt:lpstr>واحدهای صندوق</vt:lpstr>
      <vt:lpstr>اوراق</vt:lpstr>
      <vt:lpstr>سپرده</vt:lpstr>
      <vt:lpstr>درآمد</vt:lpstr>
      <vt:lpstr>درآمد سرمایه‌گذاری در سهام</vt:lpstr>
      <vt:lpstr>درآمد سرمایه‌گذاری در صندوق</vt:lpstr>
      <vt:lpstr>درآمد سرمایه‌گذاری در اوراق</vt:lpstr>
      <vt:lpstr>درآمد سپرده بانکی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'1'!Print_Area</vt:lpstr>
      <vt:lpstr>اوراق!Print_Area</vt:lpstr>
      <vt:lpstr>درآمد!Print_Area</vt:lpstr>
      <vt:lpstr>'درآمد سپرده بانکی'!Print_Area</vt:lpstr>
      <vt:lpstr>'درآمد سرمایه‌گذاری در اوراق'!Print_Area</vt:lpstr>
      <vt:lpstr>'درآمد سرمایه‌گذاری در سهام'!Print_Area</vt:lpstr>
      <vt:lpstr>'درآمد سرمایه‌گذاری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Masomeh Farahani</cp:lastModifiedBy>
  <dcterms:created xsi:type="dcterms:W3CDTF">2025-10-25T12:31:45Z</dcterms:created>
  <dcterms:modified xsi:type="dcterms:W3CDTF">2025-10-26T06:08:31Z</dcterms:modified>
</cp:coreProperties>
</file>