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"/>
    </mc:Choice>
  </mc:AlternateContent>
  <xr:revisionPtr revIDLastSave="0" documentId="13_ncr:1_{18705937-2137-4FDD-9C48-EA8CDEA3714D}" xr6:coauthVersionLast="47" xr6:coauthVersionMax="47" xr10:uidLastSave="{00000000-0000-0000-0000-000000000000}"/>
  <bookViews>
    <workbookView xWindow="-120" yWindow="-120" windowWidth="29040" windowHeight="15720" tabRatio="939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رمایه گذاری در اوراق به" sheetId="11" r:id="rId9"/>
    <sheet name="درآمد سپرده بانکی" sheetId="13" r:id="rId10"/>
    <sheet name="درآمد سود سهام" sheetId="15" r:id="rId11"/>
    <sheet name="سود اوراق بهادار" sheetId="17" r:id="rId12"/>
    <sheet name="سود سپرده بانکی" sheetId="18" r:id="rId13"/>
    <sheet name="درآمد ناشی از فروش" sheetId="19" r:id="rId14"/>
    <sheet name="درآمد ناشی از تغییر قیمت اوراق" sheetId="21" r:id="rId15"/>
  </sheets>
  <definedNames>
    <definedName name="_xlnm.Print_Area" localSheetId="3">اوراق!$A$1:$AM$10</definedName>
    <definedName name="_xlnm.Print_Area" localSheetId="5">درآمد!$A$1:$K$12</definedName>
    <definedName name="_xlnm.Print_Area" localSheetId="9">'درآمد سپرده بانکی'!$A$1:$G$11</definedName>
    <definedName name="_xlnm.Print_Area" localSheetId="8">'درآمد سرمایه گذاری در اوراق به'!$A$1:$S$10</definedName>
    <definedName name="_xlnm.Print_Area" localSheetId="6">'درآمد سرمایه گذاری در سهام'!$A$1:$R$10</definedName>
    <definedName name="_xlnm.Print_Area" localSheetId="7">'درآمد سرمایه گذاری در صندوق'!$A$1:$R$10</definedName>
    <definedName name="_xlnm.Print_Area" localSheetId="10">'درآمد سود سهام'!$A$1:$T$10</definedName>
    <definedName name="_xlnm.Print_Area" localSheetId="14">'درآمد ناشی از تغییر قیمت اوراق'!$A$1:$S$12</definedName>
    <definedName name="_xlnm.Print_Area" localSheetId="13">'درآمد ناشی از فروش'!$A$1:$S$12</definedName>
    <definedName name="_xlnm.Print_Area" localSheetId="4">سپرده!$A$1:$M$12</definedName>
    <definedName name="_xlnm.Print_Area" localSheetId="1">سهام!$A$1:$AB$11</definedName>
    <definedName name="_xlnm.Print_Area" localSheetId="11">'سود اوراق بهادار'!$A$1:$T$9</definedName>
    <definedName name="_xlnm.Print_Area" localSheetId="12">'سود سپرده بانکی'!$A$1:$N$11</definedName>
    <definedName name="_xlnm.Print_Area" localSheetId="0">'صورت وضعیت'!$A$17:$C$19</definedName>
    <definedName name="_xlnm.Print_Area" localSheetId="2">'واحدهای صندوق'!$A$1:$AA$10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8" l="1"/>
  <c r="F8" i="8"/>
  <c r="F9" i="8"/>
  <c r="F10" i="8"/>
  <c r="F11" i="8"/>
  <c r="R10" i="9"/>
  <c r="R9" i="9"/>
  <c r="R8" i="9"/>
  <c r="N10" i="9"/>
  <c r="J9" i="9"/>
  <c r="J8" i="9"/>
  <c r="R9" i="10"/>
  <c r="R8" i="10"/>
  <c r="J8" i="10"/>
  <c r="P10" i="10"/>
  <c r="N10" i="10"/>
  <c r="H10" i="10"/>
  <c r="F10" i="10"/>
  <c r="J9" i="11"/>
  <c r="R10" i="11"/>
  <c r="R9" i="11"/>
  <c r="J10" i="11"/>
  <c r="O10" i="15"/>
  <c r="S10" i="15"/>
  <c r="G11" i="18"/>
  <c r="M11" i="18"/>
  <c r="I11" i="18"/>
  <c r="C11" i="18"/>
  <c r="Q12" i="19"/>
  <c r="O9" i="19"/>
  <c r="O10" i="19"/>
  <c r="O11" i="19"/>
  <c r="O8" i="19"/>
  <c r="M12" i="19"/>
  <c r="K12" i="19"/>
  <c r="E12" i="19"/>
  <c r="C12" i="19"/>
  <c r="I12" i="21"/>
  <c r="Q12" i="21"/>
  <c r="O9" i="21"/>
  <c r="O10" i="21"/>
  <c r="O11" i="21"/>
  <c r="O8" i="21"/>
  <c r="G9" i="21"/>
  <c r="G10" i="21"/>
  <c r="G11" i="21"/>
  <c r="G8" i="21"/>
  <c r="C12" i="21"/>
  <c r="E12" i="21"/>
  <c r="K12" i="21"/>
  <c r="M12" i="21"/>
  <c r="J12" i="8"/>
  <c r="H12" i="8"/>
  <c r="P10" i="9"/>
  <c r="L10" i="9"/>
  <c r="F10" i="9"/>
  <c r="D12" i="7"/>
  <c r="F12" i="7"/>
  <c r="J12" i="7"/>
  <c r="AJ10" i="5"/>
  <c r="T10" i="5"/>
  <c r="R10" i="5"/>
  <c r="N10" i="4"/>
  <c r="AA11" i="2"/>
  <c r="S11" i="2"/>
  <c r="W11" i="2"/>
  <c r="Y11" i="2"/>
  <c r="M11" i="2"/>
  <c r="K11" i="2"/>
  <c r="I11" i="2"/>
  <c r="G11" i="2"/>
  <c r="E11" i="2"/>
  <c r="J10" i="10" l="1"/>
  <c r="J10" i="9"/>
  <c r="R10" i="10"/>
  <c r="O12" i="19"/>
  <c r="O12" i="21"/>
  <c r="G12" i="21"/>
  <c r="G8" i="19" l="1"/>
  <c r="G12" i="19" s="1"/>
  <c r="I12" i="19"/>
</calcChain>
</file>

<file path=xl/sharedStrings.xml><?xml version="1.0" encoding="utf-8"?>
<sst xmlns="http://schemas.openxmlformats.org/spreadsheetml/2006/main" count="297" uniqueCount="108">
  <si>
    <t>صندوق سرمایه گذاری اختصاصی بازارگردان صنعت مس</t>
  </si>
  <si>
    <t>صورت وضعیت پرتفوی</t>
  </si>
  <si>
    <t>برای ماه منتهی به 1404/06/31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</si>
  <si>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</si>
  <si>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</si>
  <si>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</si>
  <si>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</si>
  <si>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</si>
  <si>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</si>
  <si>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</si>
  <si>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</si>
  <si>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</si>
  <si>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</si>
  <si>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</si>
  <si>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</si>
  <si>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</si>
  <si>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</si>
  <si>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</si>
  <si>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ملی‌ صنایع‌ مس‌ ایران‌</t>
  </si>
  <si>
    <t>تامین سرمایه کیمیا</t>
  </si>
  <si>
    <t>جمع</t>
  </si>
  <si>
    <t>نام سهام</t>
  </si>
  <si>
    <t>نرخ سود موثر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</si>
  <si>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</si>
  <si>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</si>
  <si>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</si>
  <si>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</si>
  <si>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</si>
  <si>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قیمت ابطال / بازار هر واحد</t>
  </si>
  <si>
    <t>ص.س.درآمد ثابت کیمیا-د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</si>
  <si>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</si>
  <si>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</si>
  <si>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</si>
  <si>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</si>
  <si>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</si>
  <si>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</si>
  <si>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</si>
  <si>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</si>
  <si>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</si>
  <si>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دولت89-ش.خ041120</t>
  </si>
  <si>
    <t>بله</t>
  </si>
  <si>
    <t>1400/05/20</t>
  </si>
  <si>
    <t>1404/11/19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</si>
  <si>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</si>
  <si>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</si>
  <si>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</si>
  <si>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</si>
  <si>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</si>
  <si>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</si>
  <si>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</si>
  <si>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</si>
  <si>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</si>
  <si>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</si>
  <si>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</si>
  <si>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</si>
  <si>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</si>
  <si>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</si>
  <si>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</si>
  <si>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</si>
  <si>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</si>
  <si>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</si>
  <si>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</si>
  <si>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</si>
  <si>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</si>
  <si>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-1-2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</si>
  <si>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</si>
  <si>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</si>
  <si>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</si>
  <si>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</si>
  <si>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</si>
  <si>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</si>
  <si>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</si>
  <si>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سود صندوق</t>
  </si>
  <si>
    <t>صندوق ص.س.درآمد ثابت کیمیا-د</t>
  </si>
  <si>
    <t>صندوق س سپر سرمایه بیدار- ثابت</t>
  </si>
  <si>
    <t>-3-2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</si>
  <si>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</si>
  <si>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</si>
  <si>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</si>
  <si>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</si>
  <si>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</si>
  <si>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</si>
  <si>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</si>
  <si>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</si>
  <si>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</si>
  <si>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</si>
  <si>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</si>
  <si>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</si>
  <si>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</si>
  <si>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1404/04/31</t>
  </si>
  <si>
    <t>1404/02/17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</si>
  <si>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</si>
  <si>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</si>
  <si>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</si>
  <si>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</si>
  <si>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</si>
  <si>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</si>
  <si>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</si>
  <si>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</si>
  <si>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</si>
  <si>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</si>
  <si>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</si>
  <si>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سپرده کوتاه مدت بانک تجارت</t>
  </si>
  <si>
    <t>درآمد حاصل از سرمایه‌گذاری در سهام و حق تقدم سهام</t>
  </si>
  <si>
    <t>درآمد حاصل از سرمایه‌گذاری در اوراق بهادار با درآمد ثابت:</t>
  </si>
  <si>
    <t>سود (زیان) حاصل از فروش اوراق بهادار</t>
  </si>
  <si>
    <t>درآمد حاصل از سرمایه‌گذاری در واحدهای صندوق</t>
  </si>
  <si>
    <t>صندوق سرمایه‌گذاری اختصاصی بازارگردان صنعت مس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</si>
</sst>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0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3" fontId="4" fillId="0" borderId="6" xfId="0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37" fontId="4" fillId="0" borderId="6" xfId="0" applyNumberFormat="1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4" fontId="4" fillId="0" borderId="0" xfId="0" applyNumberFormat="1" applyFont="1" applyFill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2" xfId="0" applyNumberFormat="1" applyFont="1" applyFill="1" applyBorder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37" fontId="4" fillId="0" borderId="4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7" fontId="4" fillId="0" borderId="5" xfId="0" applyNumberFormat="1" applyFont="1" applyFill="1" applyBorder="1" applyAlignment="1">
      <alignment horizontal="center" vertical="center"/>
    </xf>
    <xf numFmtId="37" fontId="4" fillId="0" borderId="8" xfId="0" applyNumberFormat="1" applyFont="1" applyFill="1" applyBorder="1" applyAlignment="1">
      <alignment horizontal="center" vertical="center"/>
    </xf>
    <xf numFmtId="37" fontId="4" fillId="0" borderId="0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37" fontId="4" fillId="0" borderId="7" xfId="0" applyNumberFormat="1" applyFont="1" applyFill="1" applyBorder="1" applyAlignment="1">
      <alignment horizontal="center" vertical="center"/>
    </xf>
    <xf numFmtId="37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169" fontId="0" fillId="0" borderId="0" xfId="1" applyNumberFormat="1" applyFont="1" applyAlignment="1">
      <alignment horizontal="left"/>
    </xf>
    <xf numFmtId="3" fontId="0" fillId="0" borderId="0" xfId="0" applyNumberFormat="1" applyAlignment="1">
      <alignment horizontal="left"/>
    </xf>
    <xf numFmtId="169" fontId="0" fillId="0" borderId="0" xfId="0" applyNumberFormat="1" applyAlignment="1">
      <alignment horizontal="left"/>
    </xf>
    <xf numFmtId="169" fontId="0" fillId="0" borderId="0" xfId="1" applyNumberFormat="1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2609850</xdr:colOff>
      <xdr:row>1</xdr:row>
      <xdr:rowOff>85725</xdr:rowOff>
    </xdr:from>
    <xdr:to>
      <xdr:col>2</xdr:col>
      <xdr:colOff>502302</xdr:colOff>
      <xdr:row>13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9B9FF-2ADA-4CE2-9F6F-8957733C4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498548" y="447675"/>
          <a:ext cx="2807352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rightToLeft="1" tabSelected="1" workbookViewId="0">
      <selection activeCell="B23" sqref="B23"/>
    </sheetView>
  </sheetViews>
  <sheetFormatPr defaultRowHeight="12.75" x14ac:dyDescent="0.2"/>
  <cols>
    <col min="1" max="3" width="34.5703125" customWidth="1"/>
  </cols>
  <sheetData>
    <row r="1" ht="29.1" customHeight="1" x14ac:dyDescent="0.2"/>
    <row r="2" ht="21.75" customHeight="1" x14ac:dyDescent="0.2"/>
    <row r="3" ht="21.75" customHeight="1" x14ac:dyDescent="0.2"/>
    <row r="17" spans="1:3" ht="29.25" customHeight="1" x14ac:dyDescent="0.2">
      <c r="A17" s="10" t="s">
        <v>107</v>
      </c>
      <c r="B17" s="10"/>
      <c r="C17" s="10"/>
    </row>
    <row r="18" spans="1:3" ht="29.25" customHeight="1" x14ac:dyDescent="0.2">
      <c r="A18" s="10" t="s">
        <v>1</v>
      </c>
      <c r="B18" s="10"/>
      <c r="C18" s="10"/>
    </row>
    <row r="19" spans="1:3" ht="29.25" customHeight="1" x14ac:dyDescent="0.2">
      <c r="A19" s="10" t="s">
        <v>2</v>
      </c>
      <c r="B19" s="10"/>
      <c r="C19" s="10"/>
    </row>
  </sheetData>
  <mergeCells count="3">
    <mergeCell ref="A17:C17"/>
    <mergeCell ref="A18:C18"/>
    <mergeCell ref="A19:C19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F14"/>
  <sheetViews>
    <sheetView rightToLeft="1" workbookViewId="0">
      <selection activeCell="B20" sqref="B20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7.7109375" bestFit="1" customWidth="1"/>
    <col min="5" max="5" width="1.28515625" customWidth="1"/>
    <col min="6" max="6" width="27.7109375" bestFit="1" customWidth="1"/>
    <col min="7" max="7" width="0.28515625" customWidth="1"/>
  </cols>
  <sheetData>
    <row r="1" spans="1:6" ht="27" customHeight="1" x14ac:dyDescent="0.2">
      <c r="A1" s="10" t="s">
        <v>0</v>
      </c>
      <c r="B1" s="10"/>
      <c r="C1" s="10"/>
      <c r="D1" s="10"/>
      <c r="E1" s="10"/>
      <c r="F1" s="10"/>
    </row>
    <row r="2" spans="1:6" ht="27" customHeight="1" x14ac:dyDescent="0.2">
      <c r="A2" s="10" t="s">
        <v>49</v>
      </c>
      <c r="B2" s="10"/>
      <c r="C2" s="10"/>
      <c r="D2" s="10"/>
      <c r="E2" s="10"/>
      <c r="F2" s="10"/>
    </row>
    <row r="3" spans="1:6" ht="27" customHeight="1" x14ac:dyDescent="0.2">
      <c r="A3" s="10" t="s">
        <v>2</v>
      </c>
      <c r="B3" s="10"/>
      <c r="C3" s="10"/>
      <c r="D3" s="10"/>
      <c r="E3" s="10"/>
      <c r="F3" s="10"/>
    </row>
    <row r="4" spans="1:6" ht="14.45" customHeight="1" x14ac:dyDescent="0.2"/>
    <row r="5" spans="1:6" ht="30.75" customHeight="1" x14ac:dyDescent="0.2">
      <c r="A5" s="1" t="s">
        <v>78</v>
      </c>
      <c r="B5" s="11" t="s">
        <v>79</v>
      </c>
      <c r="C5" s="11"/>
      <c r="D5" s="11"/>
      <c r="E5" s="11"/>
      <c r="F5" s="11"/>
    </row>
    <row r="6" spans="1:6" ht="29.25" customHeight="1" x14ac:dyDescent="0.2">
      <c r="D6" s="2" t="s">
        <v>65</v>
      </c>
      <c r="F6" s="2" t="s">
        <v>66</v>
      </c>
    </row>
    <row r="7" spans="1:6" ht="29.25" customHeight="1" x14ac:dyDescent="0.2">
      <c r="A7" s="12" t="s">
        <v>80</v>
      </c>
      <c r="B7" s="12"/>
      <c r="D7" s="8" t="s">
        <v>81</v>
      </c>
      <c r="F7" s="8" t="s">
        <v>81</v>
      </c>
    </row>
    <row r="8" spans="1:6" ht="29.25" customHeight="1" x14ac:dyDescent="0.2">
      <c r="A8" s="65" t="s">
        <v>102</v>
      </c>
      <c r="B8" s="65"/>
      <c r="D8" s="18">
        <v>42466</v>
      </c>
      <c r="F8" s="18">
        <v>45957</v>
      </c>
    </row>
    <row r="9" spans="1:6" ht="29.25" customHeight="1" x14ac:dyDescent="0.2">
      <c r="A9" s="69" t="s">
        <v>102</v>
      </c>
      <c r="B9" s="69"/>
      <c r="D9" s="24">
        <v>256664</v>
      </c>
      <c r="F9" s="24">
        <v>7595191</v>
      </c>
    </row>
    <row r="10" spans="1:6" ht="29.25" customHeight="1" x14ac:dyDescent="0.2">
      <c r="A10" s="66" t="s">
        <v>102</v>
      </c>
      <c r="B10" s="66"/>
      <c r="D10" s="20">
        <v>498619</v>
      </c>
      <c r="F10" s="20">
        <v>9242751</v>
      </c>
    </row>
    <row r="11" spans="1:6" ht="29.25" customHeight="1" thickBot="1" x14ac:dyDescent="0.25">
      <c r="A11" s="14" t="s">
        <v>20</v>
      </c>
      <c r="B11" s="14"/>
      <c r="D11" s="22">
        <v>797749</v>
      </c>
      <c r="F11" s="22">
        <v>16883899</v>
      </c>
    </row>
    <row r="14" spans="1:6" x14ac:dyDescent="0.2">
      <c r="D14" s="59"/>
      <c r="E14" s="59"/>
      <c r="F14" s="59"/>
    </row>
  </sheetData>
  <mergeCells count="9">
    <mergeCell ref="A7:B7"/>
    <mergeCell ref="A8:B8"/>
    <mergeCell ref="A9:B9"/>
    <mergeCell ref="A10:B10"/>
    <mergeCell ref="A11:B11"/>
    <mergeCell ref="A1:F1"/>
    <mergeCell ref="A2:F2"/>
    <mergeCell ref="A3:F3"/>
    <mergeCell ref="B5:F5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10"/>
  <sheetViews>
    <sheetView rightToLeft="1" workbookViewId="0">
      <selection activeCell="E15" sqref="E15"/>
    </sheetView>
  </sheetViews>
  <sheetFormatPr defaultRowHeight="12.75" x14ac:dyDescent="0.2"/>
  <cols>
    <col min="1" max="1" width="22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28515625" customWidth="1"/>
    <col min="12" max="12" width="1.28515625" customWidth="1"/>
    <col min="13" max="13" width="20" bestFit="1" customWidth="1"/>
    <col min="14" max="14" width="1.28515625" customWidth="1"/>
    <col min="15" max="15" width="22.42578125" customWidth="1"/>
    <col min="16" max="16" width="1.28515625" customWidth="1"/>
    <col min="17" max="17" width="10.7109375" bestFit="1" customWidth="1"/>
    <col min="18" max="18" width="1.28515625" customWidth="1"/>
    <col min="19" max="19" width="23" customWidth="1"/>
    <col min="20" max="20" width="0.28515625" customWidth="1"/>
  </cols>
  <sheetData>
    <row r="1" spans="1:19" ht="30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30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30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4.45" customHeight="1" x14ac:dyDescent="0.2"/>
    <row r="5" spans="1:19" ht="27" customHeight="1" x14ac:dyDescent="0.2">
      <c r="A5" s="11" t="s">
        <v>68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29.25" customHeight="1" x14ac:dyDescent="0.2">
      <c r="A6" s="12" t="s">
        <v>21</v>
      </c>
      <c r="C6" s="12" t="s">
        <v>82</v>
      </c>
      <c r="D6" s="12"/>
      <c r="E6" s="12"/>
      <c r="F6" s="12"/>
      <c r="G6" s="12"/>
      <c r="I6" s="12" t="s">
        <v>65</v>
      </c>
      <c r="J6" s="12"/>
      <c r="K6" s="12"/>
      <c r="L6" s="12"/>
      <c r="M6" s="12"/>
      <c r="O6" s="12" t="s">
        <v>66</v>
      </c>
      <c r="P6" s="12"/>
      <c r="Q6" s="12"/>
      <c r="R6" s="12"/>
      <c r="S6" s="12"/>
    </row>
    <row r="7" spans="1:19" ht="29.25" customHeight="1" x14ac:dyDescent="0.2">
      <c r="A7" s="12"/>
      <c r="C7" s="8" t="s">
        <v>83</v>
      </c>
      <c r="D7" s="3"/>
      <c r="E7" s="8" t="s">
        <v>84</v>
      </c>
      <c r="F7" s="3"/>
      <c r="G7" s="8" t="s">
        <v>85</v>
      </c>
      <c r="I7" s="8" t="s">
        <v>86</v>
      </c>
      <c r="J7" s="3"/>
      <c r="K7" s="8" t="s">
        <v>87</v>
      </c>
      <c r="L7" s="3"/>
      <c r="M7" s="8" t="s">
        <v>88</v>
      </c>
      <c r="O7" s="8" t="s">
        <v>86</v>
      </c>
      <c r="P7" s="3"/>
      <c r="Q7" s="8" t="s">
        <v>87</v>
      </c>
      <c r="R7" s="3"/>
      <c r="S7" s="8" t="s">
        <v>88</v>
      </c>
    </row>
    <row r="8" spans="1:19" ht="29.25" customHeight="1" x14ac:dyDescent="0.2">
      <c r="A8" s="41" t="s">
        <v>18</v>
      </c>
      <c r="C8" s="41" t="s">
        <v>89</v>
      </c>
      <c r="D8" s="17"/>
      <c r="E8" s="18">
        <v>2222087108</v>
      </c>
      <c r="F8" s="17"/>
      <c r="G8" s="18">
        <v>370</v>
      </c>
      <c r="I8" s="18">
        <v>0</v>
      </c>
      <c r="J8" s="17"/>
      <c r="K8" s="18">
        <v>0</v>
      </c>
      <c r="L8" s="17"/>
      <c r="M8" s="18">
        <v>0</v>
      </c>
      <c r="N8" s="17"/>
      <c r="O8" s="18">
        <v>822172229960</v>
      </c>
      <c r="P8" s="17"/>
      <c r="Q8" s="18">
        <v>0</v>
      </c>
      <c r="R8" s="17"/>
      <c r="S8" s="18">
        <v>822172229960</v>
      </c>
    </row>
    <row r="9" spans="1:19" ht="29.25" customHeight="1" x14ac:dyDescent="0.2">
      <c r="A9" s="43" t="s">
        <v>19</v>
      </c>
      <c r="C9" s="43" t="s">
        <v>90</v>
      </c>
      <c r="D9" s="17"/>
      <c r="E9" s="20">
        <v>3667623586</v>
      </c>
      <c r="F9" s="17"/>
      <c r="G9" s="20">
        <v>320</v>
      </c>
      <c r="I9" s="20">
        <v>0</v>
      </c>
      <c r="J9" s="17"/>
      <c r="K9" s="20">
        <v>0</v>
      </c>
      <c r="L9" s="17"/>
      <c r="M9" s="20">
        <v>0</v>
      </c>
      <c r="N9" s="17"/>
      <c r="O9" s="20">
        <v>1173639547520</v>
      </c>
      <c r="P9" s="17"/>
      <c r="Q9" s="20">
        <v>0</v>
      </c>
      <c r="R9" s="17"/>
      <c r="S9" s="20">
        <v>1173639547520</v>
      </c>
    </row>
    <row r="10" spans="1:19" ht="29.25" customHeight="1" x14ac:dyDescent="0.2">
      <c r="A10" s="5" t="s">
        <v>20</v>
      </c>
      <c r="C10" s="6"/>
      <c r="E10" s="6"/>
      <c r="G10" s="6"/>
      <c r="I10" s="22">
        <v>0</v>
      </c>
      <c r="J10" s="17"/>
      <c r="K10" s="22">
        <v>0</v>
      </c>
      <c r="L10" s="17"/>
      <c r="M10" s="22">
        <v>0</v>
      </c>
      <c r="N10" s="17"/>
      <c r="O10" s="22">
        <f>SUM(O8:O9)</f>
        <v>1995811777480</v>
      </c>
      <c r="P10" s="17"/>
      <c r="Q10" s="22">
        <v>0</v>
      </c>
      <c r="R10" s="17"/>
      <c r="S10" s="22">
        <f>SUM(S8:S9)</f>
        <v>1995811777480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12"/>
  <sheetViews>
    <sheetView rightToLeft="1" workbookViewId="0">
      <selection activeCell="G16" sqref="G16"/>
    </sheetView>
  </sheetViews>
  <sheetFormatPr defaultRowHeight="12.75" x14ac:dyDescent="0.2"/>
  <cols>
    <col min="1" max="1" width="34.85546875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7.42578125" customWidth="1"/>
    <col min="10" max="10" width="1.28515625" customWidth="1"/>
    <col min="11" max="11" width="14.28515625" customWidth="1"/>
    <col min="12" max="12" width="1.28515625" customWidth="1"/>
    <col min="13" max="13" width="17.5703125" customWidth="1"/>
    <col min="14" max="14" width="1.28515625" customWidth="1"/>
    <col min="15" max="15" width="14.28515625" customWidth="1"/>
    <col min="16" max="16" width="1.28515625" customWidth="1"/>
    <col min="17" max="17" width="13.7109375" customWidth="1"/>
    <col min="18" max="18" width="1.28515625" customWidth="1"/>
    <col min="19" max="19" width="15.5703125" customWidth="1"/>
    <col min="20" max="20" width="0.28515625" customWidth="1"/>
  </cols>
  <sheetData>
    <row r="1" spans="1:19" ht="29.2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9.25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9.2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14.45" customHeight="1" x14ac:dyDescent="0.2"/>
    <row r="5" spans="1:19" ht="31.5" customHeight="1" x14ac:dyDescent="0.2">
      <c r="A5" s="11" t="s">
        <v>91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 ht="27" customHeight="1" x14ac:dyDescent="0.2">
      <c r="A6" s="12" t="s">
        <v>52</v>
      </c>
      <c r="I6" s="12" t="s">
        <v>65</v>
      </c>
      <c r="J6" s="12"/>
      <c r="K6" s="12"/>
      <c r="L6" s="12"/>
      <c r="M6" s="12"/>
      <c r="O6" s="12" t="s">
        <v>66</v>
      </c>
      <c r="P6" s="12"/>
      <c r="Q6" s="12"/>
      <c r="R6" s="12"/>
      <c r="S6" s="12"/>
    </row>
    <row r="7" spans="1:19" ht="27" customHeight="1" x14ac:dyDescent="0.2">
      <c r="A7" s="12"/>
      <c r="C7" s="7" t="s">
        <v>92</v>
      </c>
      <c r="E7" s="7" t="s">
        <v>37</v>
      </c>
      <c r="G7" s="7" t="s">
        <v>93</v>
      </c>
      <c r="I7" s="8" t="s">
        <v>94</v>
      </c>
      <c r="J7" s="3"/>
      <c r="K7" s="8" t="s">
        <v>87</v>
      </c>
      <c r="L7" s="3"/>
      <c r="M7" s="8" t="s">
        <v>95</v>
      </c>
      <c r="O7" s="8" t="s">
        <v>94</v>
      </c>
      <c r="P7" s="3"/>
      <c r="Q7" s="8" t="s">
        <v>87</v>
      </c>
      <c r="R7" s="3"/>
      <c r="S7" s="8" t="s">
        <v>95</v>
      </c>
    </row>
    <row r="8" spans="1:19" ht="27" customHeight="1" x14ac:dyDescent="0.2">
      <c r="A8" s="32" t="s">
        <v>39</v>
      </c>
      <c r="C8" s="9"/>
      <c r="E8" s="32" t="s">
        <v>42</v>
      </c>
      <c r="F8" s="17"/>
      <c r="G8" s="29">
        <v>23</v>
      </c>
      <c r="I8" s="28">
        <v>71535326</v>
      </c>
      <c r="J8" s="17"/>
      <c r="K8" s="28">
        <v>0</v>
      </c>
      <c r="L8" s="17"/>
      <c r="M8" s="28">
        <v>71535326</v>
      </c>
      <c r="N8" s="17"/>
      <c r="O8" s="28">
        <v>457416634</v>
      </c>
      <c r="P8" s="17"/>
      <c r="Q8" s="28">
        <v>0</v>
      </c>
      <c r="R8" s="17"/>
      <c r="S8" s="28">
        <v>457416634</v>
      </c>
    </row>
    <row r="9" spans="1:19" ht="27" customHeight="1" thickBot="1" x14ac:dyDescent="0.25">
      <c r="A9" s="5" t="s">
        <v>20</v>
      </c>
      <c r="C9" s="6"/>
      <c r="E9" s="22"/>
      <c r="F9" s="17"/>
      <c r="G9" s="22"/>
      <c r="I9" s="22">
        <v>71535326</v>
      </c>
      <c r="J9" s="17"/>
      <c r="K9" s="22">
        <v>0</v>
      </c>
      <c r="L9" s="17"/>
      <c r="M9" s="22">
        <v>71535326</v>
      </c>
      <c r="N9" s="17"/>
      <c r="O9" s="22">
        <v>457416634</v>
      </c>
      <c r="P9" s="17"/>
      <c r="Q9" s="22">
        <v>0</v>
      </c>
      <c r="R9" s="17"/>
      <c r="S9" s="22">
        <v>457416634</v>
      </c>
    </row>
    <row r="10" spans="1:19" ht="13.5" thickTop="1" x14ac:dyDescent="0.2"/>
    <row r="11" spans="1:19" x14ac:dyDescent="0.2">
      <c r="M11" s="60"/>
      <c r="S11" s="60"/>
    </row>
    <row r="12" spans="1:19" x14ac:dyDescent="0.2">
      <c r="O12" s="60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16"/>
  <sheetViews>
    <sheetView rightToLeft="1" workbookViewId="0">
      <selection activeCell="F19" sqref="F19"/>
    </sheetView>
  </sheetViews>
  <sheetFormatPr defaultRowHeight="12.75" x14ac:dyDescent="0.2"/>
  <cols>
    <col min="1" max="1" width="35" customWidth="1"/>
    <col min="2" max="2" width="1.28515625" customWidth="1"/>
    <col min="3" max="3" width="16.42578125" customWidth="1"/>
    <col min="4" max="4" width="1.28515625" customWidth="1"/>
    <col min="5" max="5" width="14" customWidth="1"/>
    <col min="6" max="6" width="1.28515625" customWidth="1"/>
    <col min="7" max="7" width="15.5703125" customWidth="1"/>
    <col min="8" max="8" width="1.28515625" customWidth="1"/>
    <col min="9" max="9" width="16.42578125" customWidth="1"/>
    <col min="10" max="10" width="1.28515625" customWidth="1"/>
    <col min="11" max="11" width="10.42578125" customWidth="1"/>
    <col min="12" max="12" width="1.28515625" customWidth="1"/>
    <col min="13" max="13" width="18.28515625" customWidth="1"/>
    <col min="14" max="14" width="0.28515625" customWidth="1"/>
  </cols>
  <sheetData>
    <row r="1" spans="1:13" ht="24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4.75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24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4.45" customHeight="1" x14ac:dyDescent="0.2"/>
    <row r="5" spans="1:13" ht="32.25" customHeight="1" x14ac:dyDescent="0.2">
      <c r="A5" s="11" t="s">
        <v>96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32.25" customHeight="1" x14ac:dyDescent="0.2">
      <c r="A6" s="12" t="s">
        <v>52</v>
      </c>
      <c r="C6" s="12" t="s">
        <v>65</v>
      </c>
      <c r="D6" s="12"/>
      <c r="E6" s="12"/>
      <c r="F6" s="12"/>
      <c r="G6" s="12"/>
      <c r="I6" s="12" t="s">
        <v>66</v>
      </c>
      <c r="J6" s="12"/>
      <c r="K6" s="12"/>
      <c r="L6" s="12"/>
      <c r="M6" s="12"/>
    </row>
    <row r="7" spans="1:13" ht="32.25" customHeight="1" x14ac:dyDescent="0.2">
      <c r="A7" s="12"/>
      <c r="C7" s="8" t="s">
        <v>94</v>
      </c>
      <c r="D7" s="3"/>
      <c r="E7" s="8" t="s">
        <v>87</v>
      </c>
      <c r="F7" s="3"/>
      <c r="G7" s="8" t="s">
        <v>95</v>
      </c>
      <c r="I7" s="8" t="s">
        <v>94</v>
      </c>
      <c r="J7" s="3"/>
      <c r="K7" s="8" t="s">
        <v>87</v>
      </c>
      <c r="L7" s="3"/>
      <c r="M7" s="8" t="s">
        <v>95</v>
      </c>
    </row>
    <row r="8" spans="1:13" ht="32.25" customHeight="1" x14ac:dyDescent="0.2">
      <c r="A8" s="41" t="s">
        <v>102</v>
      </c>
      <c r="C8" s="18">
        <v>42466</v>
      </c>
      <c r="D8" s="17"/>
      <c r="E8" s="18">
        <v>0</v>
      </c>
      <c r="F8" s="17"/>
      <c r="G8" s="18">
        <v>42466</v>
      </c>
      <c r="H8" s="17"/>
      <c r="I8" s="18">
        <v>45957</v>
      </c>
      <c r="J8" s="17"/>
      <c r="K8" s="18">
        <v>0</v>
      </c>
      <c r="L8" s="17"/>
      <c r="M8" s="18">
        <v>45957</v>
      </c>
    </row>
    <row r="9" spans="1:13" ht="32.25" customHeight="1" x14ac:dyDescent="0.2">
      <c r="A9" s="42" t="s">
        <v>102</v>
      </c>
      <c r="C9" s="24">
        <v>256664</v>
      </c>
      <c r="D9" s="17"/>
      <c r="E9" s="24">
        <v>0</v>
      </c>
      <c r="F9" s="17"/>
      <c r="G9" s="24">
        <v>256664</v>
      </c>
      <c r="H9" s="17"/>
      <c r="I9" s="24">
        <v>7595191</v>
      </c>
      <c r="J9" s="17"/>
      <c r="K9" s="24">
        <v>0</v>
      </c>
      <c r="L9" s="17"/>
      <c r="M9" s="24">
        <v>7595191</v>
      </c>
    </row>
    <row r="10" spans="1:13" ht="32.25" customHeight="1" x14ac:dyDescent="0.2">
      <c r="A10" s="43" t="s">
        <v>102</v>
      </c>
      <c r="C10" s="20">
        <v>498619</v>
      </c>
      <c r="D10" s="17"/>
      <c r="E10" s="20">
        <v>0</v>
      </c>
      <c r="F10" s="17"/>
      <c r="G10" s="20">
        <v>498619</v>
      </c>
      <c r="H10" s="17"/>
      <c r="I10" s="20">
        <v>9242751</v>
      </c>
      <c r="J10" s="17"/>
      <c r="K10" s="20">
        <v>0</v>
      </c>
      <c r="L10" s="17"/>
      <c r="M10" s="20">
        <v>9242751</v>
      </c>
    </row>
    <row r="11" spans="1:13" ht="32.25" customHeight="1" x14ac:dyDescent="0.2">
      <c r="A11" s="5" t="s">
        <v>20</v>
      </c>
      <c r="C11" s="22">
        <f>SUM(C8:C10)</f>
        <v>797749</v>
      </c>
      <c r="D11" s="17"/>
      <c r="E11" s="22">
        <v>0</v>
      </c>
      <c r="F11" s="17"/>
      <c r="G11" s="22">
        <f>SUM(G8:G10)</f>
        <v>797749</v>
      </c>
      <c r="H11" s="17"/>
      <c r="I11" s="22">
        <f>SUM(I8:I10)</f>
        <v>16883899</v>
      </c>
      <c r="J11" s="17"/>
      <c r="K11" s="22">
        <v>0</v>
      </c>
      <c r="L11" s="17"/>
      <c r="M11" s="22">
        <f>SUM(M8:M10)</f>
        <v>16883899</v>
      </c>
    </row>
    <row r="13" spans="1:13" x14ac:dyDescent="0.2">
      <c r="G13" s="59"/>
      <c r="M13" s="60"/>
    </row>
    <row r="14" spans="1:13" x14ac:dyDescent="0.2">
      <c r="G14" s="59"/>
    </row>
    <row r="15" spans="1:13" x14ac:dyDescent="0.2">
      <c r="G15" s="59"/>
    </row>
    <row r="16" spans="1:13" x14ac:dyDescent="0.2">
      <c r="G16" s="59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17"/>
  <sheetViews>
    <sheetView rightToLeft="1" workbookViewId="0">
      <selection activeCell="K16" sqref="K16"/>
    </sheetView>
  </sheetViews>
  <sheetFormatPr defaultRowHeight="12.75" x14ac:dyDescent="0.2"/>
  <cols>
    <col min="1" max="1" width="30" customWidth="1"/>
    <col min="2" max="2" width="1.28515625" customWidth="1"/>
    <col min="3" max="3" width="14.85546875" customWidth="1"/>
    <col min="4" max="4" width="1.28515625" customWidth="1"/>
    <col min="5" max="5" width="16.85546875" bestFit="1" customWidth="1"/>
    <col min="6" max="6" width="1.28515625" customWidth="1"/>
    <col min="7" max="7" width="17.7109375" bestFit="1" customWidth="1"/>
    <col min="8" max="8" width="1.28515625" customWidth="1"/>
    <col min="9" max="9" width="22" bestFit="1" customWidth="1"/>
    <col min="10" max="10" width="1.28515625" customWidth="1"/>
    <col min="11" max="11" width="16.42578125" customWidth="1"/>
    <col min="12" max="12" width="1.28515625" customWidth="1"/>
    <col min="13" max="13" width="21.28515625" customWidth="1"/>
    <col min="14" max="14" width="1.28515625" customWidth="1"/>
    <col min="15" max="15" width="20.7109375" customWidth="1"/>
    <col min="16" max="16" width="1.28515625" customWidth="1"/>
    <col min="17" max="17" width="23.28515625" customWidth="1"/>
    <col min="18" max="18" width="1.28515625" customWidth="1"/>
    <col min="19" max="19" width="0.28515625" customWidth="1"/>
  </cols>
  <sheetData>
    <row r="1" spans="1:18" ht="27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8" ht="27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4.45" customHeight="1" x14ac:dyDescent="0.2"/>
    <row r="5" spans="1:18" ht="30" customHeight="1" x14ac:dyDescent="0.2">
      <c r="A5" s="11" t="s">
        <v>105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8.5" customHeight="1" x14ac:dyDescent="0.2">
      <c r="A6" s="12" t="s">
        <v>52</v>
      </c>
      <c r="C6" s="12" t="s">
        <v>65</v>
      </c>
      <c r="D6" s="12"/>
      <c r="E6" s="12"/>
      <c r="F6" s="12"/>
      <c r="G6" s="12"/>
      <c r="H6" s="12"/>
      <c r="I6" s="12"/>
      <c r="K6" s="12" t="s">
        <v>66</v>
      </c>
      <c r="L6" s="12"/>
      <c r="M6" s="12"/>
      <c r="N6" s="12"/>
      <c r="O6" s="12"/>
      <c r="P6" s="12"/>
      <c r="Q6" s="12"/>
      <c r="R6" s="12"/>
    </row>
    <row r="7" spans="1:18" ht="28.5" customHeight="1" x14ac:dyDescent="0.2">
      <c r="A7" s="12"/>
      <c r="C7" s="8" t="s">
        <v>12</v>
      </c>
      <c r="D7" s="3"/>
      <c r="E7" s="8" t="s">
        <v>97</v>
      </c>
      <c r="F7" s="3"/>
      <c r="G7" s="8" t="s">
        <v>98</v>
      </c>
      <c r="H7" s="3"/>
      <c r="I7" s="8" t="s">
        <v>99</v>
      </c>
      <c r="K7" s="8" t="s">
        <v>12</v>
      </c>
      <c r="L7" s="3"/>
      <c r="M7" s="8" t="s">
        <v>97</v>
      </c>
      <c r="N7" s="3"/>
      <c r="O7" s="8" t="s">
        <v>98</v>
      </c>
      <c r="P7" s="3"/>
      <c r="Q7" s="16" t="s">
        <v>99</v>
      </c>
      <c r="R7" s="16"/>
    </row>
    <row r="8" spans="1:18" ht="28.5" customHeight="1" x14ac:dyDescent="0.2">
      <c r="A8" s="41" t="s">
        <v>73</v>
      </c>
      <c r="C8" s="44">
        <v>23621990</v>
      </c>
      <c r="D8" s="57"/>
      <c r="E8" s="44">
        <v>420944282053</v>
      </c>
      <c r="F8" s="57"/>
      <c r="G8" s="44">
        <f>-(E8-I8)</f>
        <v>-410784777141</v>
      </c>
      <c r="H8" s="57"/>
      <c r="I8" s="44">
        <v>10159504912</v>
      </c>
      <c r="J8" s="57"/>
      <c r="K8" s="44">
        <v>76231778</v>
      </c>
      <c r="L8" s="57"/>
      <c r="M8" s="44">
        <v>1289232366981</v>
      </c>
      <c r="N8" s="57"/>
      <c r="O8" s="44">
        <f>-(M8-Q8)</f>
        <v>-1270372648700</v>
      </c>
      <c r="P8" s="57"/>
      <c r="Q8" s="46">
        <v>18859718281</v>
      </c>
      <c r="R8" s="46"/>
    </row>
    <row r="9" spans="1:18" ht="28.5" customHeight="1" x14ac:dyDescent="0.2">
      <c r="A9" s="42" t="s">
        <v>74</v>
      </c>
      <c r="C9" s="50">
        <v>0</v>
      </c>
      <c r="D9" s="57"/>
      <c r="E9" s="50">
        <v>0</v>
      </c>
      <c r="F9" s="57"/>
      <c r="G9" s="50">
        <v>0</v>
      </c>
      <c r="H9" s="57"/>
      <c r="I9" s="50">
        <v>0</v>
      </c>
      <c r="J9" s="57"/>
      <c r="K9" s="50">
        <v>10157992</v>
      </c>
      <c r="L9" s="57"/>
      <c r="M9" s="50">
        <v>313656633668</v>
      </c>
      <c r="N9" s="57"/>
      <c r="O9" s="50">
        <f t="shared" ref="O9:O11" si="0">-(M9-Q9)</f>
        <v>-311192803500</v>
      </c>
      <c r="P9" s="57"/>
      <c r="Q9" s="48">
        <v>2463830168</v>
      </c>
      <c r="R9" s="48"/>
    </row>
    <row r="10" spans="1:18" ht="28.5" customHeight="1" x14ac:dyDescent="0.2">
      <c r="A10" s="42" t="s">
        <v>18</v>
      </c>
      <c r="C10" s="50">
        <v>0</v>
      </c>
      <c r="D10" s="57"/>
      <c r="E10" s="50">
        <v>0</v>
      </c>
      <c r="F10" s="57"/>
      <c r="G10" s="50">
        <v>0</v>
      </c>
      <c r="H10" s="57"/>
      <c r="I10" s="50">
        <v>0</v>
      </c>
      <c r="J10" s="57"/>
      <c r="K10" s="50">
        <v>105000000</v>
      </c>
      <c r="L10" s="57"/>
      <c r="M10" s="50">
        <v>905211517694</v>
      </c>
      <c r="N10" s="57"/>
      <c r="O10" s="50">
        <f t="shared" si="0"/>
        <v>-836960434105</v>
      </c>
      <c r="P10" s="57"/>
      <c r="Q10" s="48">
        <v>68251083589</v>
      </c>
      <c r="R10" s="48"/>
    </row>
    <row r="11" spans="1:18" ht="28.5" customHeight="1" x14ac:dyDescent="0.2">
      <c r="A11" s="43" t="s">
        <v>19</v>
      </c>
      <c r="C11" s="47">
        <v>0</v>
      </c>
      <c r="D11" s="57"/>
      <c r="E11" s="47">
        <v>0</v>
      </c>
      <c r="F11" s="57"/>
      <c r="G11" s="47">
        <v>0</v>
      </c>
      <c r="H11" s="57"/>
      <c r="I11" s="47">
        <v>0</v>
      </c>
      <c r="J11" s="57"/>
      <c r="K11" s="47">
        <v>12500000</v>
      </c>
      <c r="L11" s="57"/>
      <c r="M11" s="47">
        <v>27262764912</v>
      </c>
      <c r="N11" s="57"/>
      <c r="O11" s="47">
        <f t="shared" si="0"/>
        <v>-25500867404</v>
      </c>
      <c r="P11" s="57"/>
      <c r="Q11" s="49">
        <v>1761897508</v>
      </c>
      <c r="R11" s="49"/>
    </row>
    <row r="12" spans="1:18" ht="28.5" customHeight="1" thickBot="1" x14ac:dyDescent="0.25">
      <c r="A12" s="5" t="s">
        <v>20</v>
      </c>
      <c r="C12" s="31">
        <f>SUM(C8:C11)</f>
        <v>23621990</v>
      </c>
      <c r="D12" s="57"/>
      <c r="E12" s="31">
        <f>SUM(E8:E11)</f>
        <v>420944282053</v>
      </c>
      <c r="F12" s="57"/>
      <c r="G12" s="31">
        <f>SUM(G8:G11)</f>
        <v>-410784777141</v>
      </c>
      <c r="H12" s="57"/>
      <c r="I12" s="31">
        <f>SUM(I8:I11)</f>
        <v>10159504912</v>
      </c>
      <c r="J12" s="57"/>
      <c r="K12" s="31">
        <f>SUM(K8:K11)</f>
        <v>203889770</v>
      </c>
      <c r="L12" s="57"/>
      <c r="M12" s="31">
        <f>SUM(M8:M11)</f>
        <v>2535363283255</v>
      </c>
      <c r="N12" s="57"/>
      <c r="O12" s="31">
        <f>SUM(O8:O11)</f>
        <v>-2444026753709</v>
      </c>
      <c r="P12" s="57"/>
      <c r="Q12" s="52">
        <f>SUM(Q8:R11)</f>
        <v>91336529546</v>
      </c>
      <c r="R12" s="52"/>
    </row>
    <row r="13" spans="1:18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  <row r="14" spans="1:18" x14ac:dyDescent="0.2"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</row>
    <row r="15" spans="1:18" x14ac:dyDescent="0.2">
      <c r="C15" s="58"/>
      <c r="D15" s="58"/>
      <c r="E15" s="58"/>
      <c r="F15" s="58"/>
      <c r="G15" s="58"/>
      <c r="H15" s="58"/>
      <c r="I15" s="62"/>
      <c r="J15" s="58"/>
      <c r="K15" s="58"/>
      <c r="L15" s="58"/>
      <c r="M15" s="58"/>
      <c r="N15" s="58"/>
      <c r="O15" s="58"/>
      <c r="P15" s="58"/>
      <c r="Q15" s="58"/>
      <c r="R15" s="58"/>
    </row>
    <row r="16" spans="1:18" x14ac:dyDescent="0.2">
      <c r="I16" s="60"/>
    </row>
    <row r="17" spans="9:9" x14ac:dyDescent="0.2">
      <c r="I17" s="61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13"/>
  <sheetViews>
    <sheetView rightToLeft="1" workbookViewId="0">
      <selection activeCell="I17" sqref="I17"/>
    </sheetView>
  </sheetViews>
  <sheetFormatPr defaultRowHeight="12.75" x14ac:dyDescent="0.2"/>
  <cols>
    <col min="1" max="1" width="31.28515625" customWidth="1"/>
    <col min="2" max="2" width="1.28515625" customWidth="1"/>
    <col min="3" max="3" width="14.5703125" bestFit="1" customWidth="1"/>
    <col min="4" max="4" width="1.28515625" customWidth="1"/>
    <col min="5" max="5" width="19.5703125" bestFit="1" customWidth="1"/>
    <col min="6" max="6" width="1.28515625" customWidth="1"/>
    <col min="7" max="7" width="20.1406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9.5703125" bestFit="1" customWidth="1"/>
    <col min="14" max="14" width="1.28515625" customWidth="1"/>
    <col min="15" max="15" width="20.28515625" bestFit="1" customWidth="1"/>
    <col min="16" max="16" width="1.28515625" customWidth="1"/>
    <col min="17" max="17" width="32.7109375" customWidth="1"/>
    <col min="18" max="18" width="1.28515625" customWidth="1"/>
    <col min="19" max="19" width="0.28515625" customWidth="1"/>
  </cols>
  <sheetData>
    <row r="1" spans="1:18" ht="29.2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8" ht="29.25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9.2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4.45" customHeight="1" x14ac:dyDescent="0.2"/>
    <row r="5" spans="1:18" ht="27.75" customHeight="1" x14ac:dyDescent="0.2">
      <c r="A5" s="11" t="s">
        <v>100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8.5" customHeight="1" x14ac:dyDescent="0.2">
      <c r="A6" s="12" t="s">
        <v>52</v>
      </c>
      <c r="C6" s="12" t="s">
        <v>65</v>
      </c>
      <c r="D6" s="12"/>
      <c r="E6" s="12"/>
      <c r="F6" s="12"/>
      <c r="G6" s="12"/>
      <c r="H6" s="12"/>
      <c r="I6" s="12"/>
      <c r="K6" s="12" t="s">
        <v>66</v>
      </c>
      <c r="L6" s="12"/>
      <c r="M6" s="12"/>
      <c r="N6" s="12"/>
      <c r="O6" s="12"/>
      <c r="P6" s="12"/>
      <c r="Q6" s="12"/>
      <c r="R6" s="12"/>
    </row>
    <row r="7" spans="1:18" ht="28.5" customHeight="1" x14ac:dyDescent="0.2">
      <c r="A7" s="12"/>
      <c r="C7" s="8" t="s">
        <v>12</v>
      </c>
      <c r="D7" s="3"/>
      <c r="E7" s="8" t="s">
        <v>14</v>
      </c>
      <c r="F7" s="3"/>
      <c r="G7" s="55" t="s">
        <v>98</v>
      </c>
      <c r="H7" s="3"/>
      <c r="I7" s="8" t="s">
        <v>101</v>
      </c>
      <c r="K7" s="8" t="s">
        <v>12</v>
      </c>
      <c r="L7" s="3"/>
      <c r="M7" s="8" t="s">
        <v>14</v>
      </c>
      <c r="N7" s="3"/>
      <c r="O7" s="8" t="s">
        <v>98</v>
      </c>
      <c r="P7" s="3"/>
      <c r="Q7" s="16" t="s">
        <v>101</v>
      </c>
      <c r="R7" s="16"/>
    </row>
    <row r="8" spans="1:18" ht="28.5" customHeight="1" x14ac:dyDescent="0.2">
      <c r="A8" s="41" t="s">
        <v>18</v>
      </c>
      <c r="C8" s="44">
        <v>2390565228</v>
      </c>
      <c r="D8" s="57"/>
      <c r="E8" s="44">
        <v>13998065614780</v>
      </c>
      <c r="F8" s="57"/>
      <c r="G8" s="54">
        <f>-(E8+I8)</f>
        <v>-14999859260756</v>
      </c>
      <c r="H8" s="57"/>
      <c r="I8" s="44">
        <v>1001793645976</v>
      </c>
      <c r="J8" s="57"/>
      <c r="K8" s="44">
        <v>2390565228</v>
      </c>
      <c r="L8" s="57"/>
      <c r="M8" s="44">
        <v>13998065614781</v>
      </c>
      <c r="N8" s="57"/>
      <c r="O8" s="54">
        <f>-(M8+Q8)</f>
        <v>-12059954700866</v>
      </c>
      <c r="P8" s="57"/>
      <c r="Q8" s="46">
        <v>-1938110913915</v>
      </c>
      <c r="R8" s="46"/>
    </row>
    <row r="9" spans="1:18" ht="28.5" customHeight="1" x14ac:dyDescent="0.2">
      <c r="A9" s="42" t="s">
        <v>19</v>
      </c>
      <c r="C9" s="50">
        <v>3771289718</v>
      </c>
      <c r="D9" s="57"/>
      <c r="E9" s="50">
        <v>4887645328545</v>
      </c>
      <c r="F9" s="57"/>
      <c r="G9" s="54">
        <f t="shared" ref="G9:G11" si="0">-(E9+I9)</f>
        <v>-4632152005171</v>
      </c>
      <c r="H9" s="57"/>
      <c r="I9" s="50">
        <v>-255493323374</v>
      </c>
      <c r="J9" s="57"/>
      <c r="K9" s="50">
        <v>3771289718</v>
      </c>
      <c r="L9" s="57"/>
      <c r="M9" s="50">
        <v>4887645328545</v>
      </c>
      <c r="N9" s="57"/>
      <c r="O9" s="54">
        <f t="shared" ref="O9:O11" si="1">-(M9+Q9)</f>
        <v>-2135177258009</v>
      </c>
      <c r="P9" s="57"/>
      <c r="Q9" s="48">
        <v>-2752468070536</v>
      </c>
      <c r="R9" s="48"/>
    </row>
    <row r="10" spans="1:18" ht="28.5" customHeight="1" x14ac:dyDescent="0.2">
      <c r="A10" s="42" t="s">
        <v>73</v>
      </c>
      <c r="C10" s="50">
        <v>58852878</v>
      </c>
      <c r="D10" s="57"/>
      <c r="E10" s="50">
        <v>1064095890356</v>
      </c>
      <c r="F10" s="57"/>
      <c r="G10" s="54">
        <f t="shared" si="0"/>
        <v>-1089175317389</v>
      </c>
      <c r="H10" s="57"/>
      <c r="I10" s="50">
        <v>25079427033</v>
      </c>
      <c r="J10" s="57"/>
      <c r="K10" s="50">
        <v>58852878</v>
      </c>
      <c r="L10" s="57"/>
      <c r="M10" s="50">
        <v>1064095890356</v>
      </c>
      <c r="N10" s="57"/>
      <c r="O10" s="54">
        <f t="shared" si="1"/>
        <v>-1107064921730</v>
      </c>
      <c r="P10" s="57"/>
      <c r="Q10" s="48">
        <v>42969031374</v>
      </c>
      <c r="R10" s="48"/>
    </row>
    <row r="11" spans="1:18" ht="28.5" customHeight="1" x14ac:dyDescent="0.2">
      <c r="A11" s="43" t="s">
        <v>39</v>
      </c>
      <c r="C11" s="47">
        <v>5000</v>
      </c>
      <c r="D11" s="57"/>
      <c r="E11" s="47">
        <v>4832466210</v>
      </c>
      <c r="F11" s="57"/>
      <c r="G11" s="56">
        <f t="shared" si="0"/>
        <v>-4968917211</v>
      </c>
      <c r="H11" s="57"/>
      <c r="I11" s="47">
        <v>136451001</v>
      </c>
      <c r="J11" s="57"/>
      <c r="K11" s="47">
        <v>5000</v>
      </c>
      <c r="L11" s="57"/>
      <c r="M11" s="47">
        <v>4832466210</v>
      </c>
      <c r="N11" s="57"/>
      <c r="O11" s="56">
        <f t="shared" si="1"/>
        <v>-4647150661</v>
      </c>
      <c r="P11" s="57"/>
      <c r="Q11" s="49">
        <v>-185315549</v>
      </c>
      <c r="R11" s="49"/>
    </row>
    <row r="12" spans="1:18" ht="28.5" customHeight="1" x14ac:dyDescent="0.2">
      <c r="A12" s="5" t="s">
        <v>20</v>
      </c>
      <c r="C12" s="31">
        <f>SUM(C8:C11)</f>
        <v>6220712824</v>
      </c>
      <c r="D12" s="57"/>
      <c r="E12" s="31">
        <f>SUM(E8:E11)</f>
        <v>19954639299891</v>
      </c>
      <c r="F12" s="57"/>
      <c r="G12" s="53">
        <f>SUM(G8:G11)</f>
        <v>-20726155500527</v>
      </c>
      <c r="H12" s="57"/>
      <c r="I12" s="31">
        <f>SUM(I8:I11)</f>
        <v>771516200636</v>
      </c>
      <c r="J12" s="57"/>
      <c r="K12" s="31">
        <f>SUM(K8:K11)</f>
        <v>6220712824</v>
      </c>
      <c r="L12" s="57"/>
      <c r="M12" s="31">
        <f>SUM(M8:M11)</f>
        <v>19954639299892</v>
      </c>
      <c r="N12" s="57"/>
      <c r="O12" s="31">
        <f>SUM(O8:O11)</f>
        <v>-15306844031266</v>
      </c>
      <c r="P12" s="57"/>
      <c r="Q12" s="52">
        <f>SUM(Q8:R11)</f>
        <v>-4647795268626</v>
      </c>
      <c r="R12" s="52"/>
    </row>
    <row r="13" spans="1:18" x14ac:dyDescent="0.2"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</row>
  </sheetData>
  <mergeCells count="13"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A11"/>
  <sheetViews>
    <sheetView rightToLeft="1" workbookViewId="0">
      <selection activeCell="C15" sqref="C15"/>
    </sheetView>
  </sheetViews>
  <sheetFormatPr defaultRowHeight="12.75" x14ac:dyDescent="0.2"/>
  <cols>
    <col min="1" max="1" width="3.5703125" bestFit="1" customWidth="1"/>
    <col min="2" max="2" width="2.5703125" customWidth="1"/>
    <col min="3" max="3" width="16.7109375" customWidth="1"/>
    <col min="4" max="4" width="1.28515625" customWidth="1"/>
    <col min="5" max="5" width="13.5703125" bestFit="1" customWidth="1"/>
    <col min="6" max="6" width="1.28515625" customWidth="1"/>
    <col min="7" max="7" width="18.85546875" bestFit="1" customWidth="1"/>
    <col min="8" max="8" width="1.28515625" customWidth="1"/>
    <col min="9" max="9" width="18.7109375" bestFit="1" customWidth="1"/>
    <col min="10" max="10" width="1.28515625" customWidth="1"/>
    <col min="11" max="11" width="13" customWidth="1"/>
    <col min="12" max="12" width="1.28515625" customWidth="1"/>
    <col min="13" max="13" width="16" bestFit="1" customWidth="1"/>
    <col min="14" max="14" width="1.28515625" customWidth="1"/>
    <col min="15" max="15" width="10.140625" customWidth="1"/>
    <col min="16" max="16" width="1.28515625" customWidth="1"/>
    <col min="17" max="17" width="15.5703125" customWidth="1"/>
    <col min="18" max="18" width="1.28515625" customWidth="1"/>
    <col min="19" max="19" width="13.85546875" bestFit="1" customWidth="1"/>
    <col min="20" max="20" width="1.28515625" customWidth="1"/>
    <col min="21" max="21" width="16.140625" bestFit="1" customWidth="1"/>
    <col min="22" max="22" width="1.28515625" customWidth="1"/>
    <col min="23" max="23" width="19" bestFit="1" customWidth="1"/>
    <col min="24" max="24" width="1.28515625" customWidth="1"/>
    <col min="25" max="25" width="18.85546875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31.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1.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31.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24.75" customHeight="1" x14ac:dyDescent="0.2">
      <c r="A4" s="39">
        <v>-1</v>
      </c>
      <c r="B4" s="11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24.75" customHeight="1" x14ac:dyDescent="0.2">
      <c r="A5" s="11" t="s">
        <v>4</v>
      </c>
      <c r="B5" s="11"/>
      <c r="C5" s="11" t="s">
        <v>5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31.5" customHeight="1" x14ac:dyDescent="0.2">
      <c r="E6" s="12" t="s">
        <v>6</v>
      </c>
      <c r="F6" s="12"/>
      <c r="G6" s="12"/>
      <c r="H6" s="12"/>
      <c r="I6" s="12"/>
      <c r="K6" s="12" t="s">
        <v>7</v>
      </c>
      <c r="L6" s="12"/>
      <c r="M6" s="12"/>
      <c r="N6" s="12"/>
      <c r="O6" s="12"/>
      <c r="P6" s="12"/>
      <c r="Q6" s="12"/>
      <c r="S6" s="12" t="s">
        <v>8</v>
      </c>
      <c r="T6" s="12"/>
      <c r="U6" s="12"/>
      <c r="V6" s="12"/>
      <c r="W6" s="12"/>
      <c r="X6" s="12"/>
      <c r="Y6" s="12"/>
      <c r="Z6" s="12"/>
      <c r="AA6" s="12"/>
    </row>
    <row r="7" spans="1:27" ht="31.5" customHeight="1" x14ac:dyDescent="0.2">
      <c r="E7" s="3"/>
      <c r="F7" s="3"/>
      <c r="G7" s="3"/>
      <c r="H7" s="3"/>
      <c r="I7" s="3"/>
      <c r="K7" s="13" t="s">
        <v>9</v>
      </c>
      <c r="L7" s="13"/>
      <c r="M7" s="13"/>
      <c r="N7" s="3"/>
      <c r="O7" s="13" t="s">
        <v>10</v>
      </c>
      <c r="P7" s="13"/>
      <c r="Q7" s="13"/>
      <c r="S7" s="3"/>
      <c r="T7" s="3"/>
      <c r="U7" s="3"/>
      <c r="V7" s="3"/>
      <c r="W7" s="3"/>
      <c r="X7" s="3"/>
      <c r="Y7" s="3"/>
      <c r="Z7" s="3"/>
      <c r="AA7" s="3"/>
    </row>
    <row r="8" spans="1:27" ht="31.5" customHeight="1" x14ac:dyDescent="0.2">
      <c r="A8" s="12" t="s">
        <v>11</v>
      </c>
      <c r="B8" s="12"/>
      <c r="C8" s="12"/>
      <c r="D8" s="25" t="s">
        <v>12</v>
      </c>
      <c r="E8" s="25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16</v>
      </c>
      <c r="W8" s="2" t="s">
        <v>13</v>
      </c>
      <c r="Y8" s="2" t="s">
        <v>14</v>
      </c>
      <c r="AA8" s="2" t="s">
        <v>17</v>
      </c>
    </row>
    <row r="9" spans="1:27" ht="31.5" customHeight="1" x14ac:dyDescent="0.2">
      <c r="A9" s="65" t="s">
        <v>18</v>
      </c>
      <c r="B9" s="65"/>
      <c r="C9" s="65"/>
      <c r="E9" s="26">
        <v>2321195611</v>
      </c>
      <c r="F9" s="17"/>
      <c r="G9" s="18">
        <v>10909955229036</v>
      </c>
      <c r="H9" s="17"/>
      <c r="I9" s="18">
        <v>12617707372705.9</v>
      </c>
      <c r="J9" s="17"/>
      <c r="K9" s="18">
        <v>69369617</v>
      </c>
      <c r="L9" s="17"/>
      <c r="M9" s="18">
        <v>378564596099</v>
      </c>
      <c r="N9" s="17"/>
      <c r="O9" s="18">
        <v>0</v>
      </c>
      <c r="P9" s="17"/>
      <c r="Q9" s="18">
        <v>0</v>
      </c>
      <c r="R9" s="17"/>
      <c r="S9" s="18">
        <v>2390565228</v>
      </c>
      <c r="T9" s="17"/>
      <c r="U9" s="18">
        <v>5860</v>
      </c>
      <c r="V9" s="17"/>
      <c r="W9" s="18">
        <v>11288519825135</v>
      </c>
      <c r="X9" s="17"/>
      <c r="Y9" s="18">
        <v>13998065614781</v>
      </c>
      <c r="Z9" s="17"/>
      <c r="AA9" s="19">
        <v>70.14</v>
      </c>
    </row>
    <row r="10" spans="1:27" ht="31.5" customHeight="1" x14ac:dyDescent="0.2">
      <c r="A10" s="66" t="s">
        <v>19</v>
      </c>
      <c r="B10" s="66"/>
      <c r="C10" s="66"/>
      <c r="E10" s="27">
        <v>3759600295</v>
      </c>
      <c r="F10" s="17"/>
      <c r="G10" s="20">
        <v>7364871332684</v>
      </c>
      <c r="H10" s="17"/>
      <c r="I10" s="20">
        <v>5127954193328.9697</v>
      </c>
      <c r="J10" s="17"/>
      <c r="K10" s="20">
        <v>11689423</v>
      </c>
      <c r="L10" s="17"/>
      <c r="M10" s="20">
        <v>15184458591</v>
      </c>
      <c r="N10" s="17"/>
      <c r="O10" s="20">
        <v>0</v>
      </c>
      <c r="P10" s="17"/>
      <c r="Q10" s="20">
        <v>0</v>
      </c>
      <c r="R10" s="17"/>
      <c r="S10" s="20">
        <v>3771289718</v>
      </c>
      <c r="T10" s="17"/>
      <c r="U10" s="20">
        <v>1297</v>
      </c>
      <c r="V10" s="17"/>
      <c r="W10" s="20">
        <v>7380055791275</v>
      </c>
      <c r="X10" s="17"/>
      <c r="Y10" s="20">
        <v>4887645328545</v>
      </c>
      <c r="Z10" s="17"/>
      <c r="AA10" s="21">
        <v>24.49</v>
      </c>
    </row>
    <row r="11" spans="1:27" ht="31.5" customHeight="1" thickBot="1" x14ac:dyDescent="0.25">
      <c r="A11" s="14" t="s">
        <v>20</v>
      </c>
      <c r="B11" s="14"/>
      <c r="C11" s="14"/>
      <c r="D11" s="17"/>
      <c r="E11" s="22">
        <f>SUM(E9:E10)</f>
        <v>6080795906</v>
      </c>
      <c r="F11" s="17"/>
      <c r="G11" s="22">
        <f>SUM(G9:G10)</f>
        <v>18274826561720</v>
      </c>
      <c r="H11" s="17"/>
      <c r="I11" s="22">
        <f>SUM(I9:I10)</f>
        <v>17745661566034.871</v>
      </c>
      <c r="J11" s="17"/>
      <c r="K11" s="22">
        <f>SUM(K9:K10)</f>
        <v>81059040</v>
      </c>
      <c r="L11" s="17"/>
      <c r="M11" s="22">
        <f>SUM(M9:M10)</f>
        <v>393749054690</v>
      </c>
      <c r="N11" s="17"/>
      <c r="O11" s="22">
        <v>0</v>
      </c>
      <c r="P11" s="17"/>
      <c r="Q11" s="22">
        <v>0</v>
      </c>
      <c r="R11" s="17"/>
      <c r="S11" s="22">
        <f>SUM(S9:S10)</f>
        <v>6161854946</v>
      </c>
      <c r="T11" s="17"/>
      <c r="U11" s="22"/>
      <c r="V11" s="17"/>
      <c r="W11" s="22">
        <f>SUM(W9:W10)</f>
        <v>18668575616410</v>
      </c>
      <c r="X11" s="17"/>
      <c r="Y11" s="22">
        <f>SUM(Y9:Y10)</f>
        <v>18885710943326</v>
      </c>
      <c r="Z11" s="17"/>
      <c r="AA11" s="23">
        <f>SUM(AA9:AA10)</f>
        <v>94.63</v>
      </c>
    </row>
  </sheetData>
  <mergeCells count="16">
    <mergeCell ref="A11:C11"/>
    <mergeCell ref="D8:E8"/>
    <mergeCell ref="A8:C8"/>
    <mergeCell ref="A9:C9"/>
    <mergeCell ref="A10:C10"/>
    <mergeCell ref="E6:I6"/>
    <mergeCell ref="K6:Q6"/>
    <mergeCell ref="S6:AA6"/>
    <mergeCell ref="K7:M7"/>
    <mergeCell ref="O7:Q7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Z11"/>
  <sheetViews>
    <sheetView rightToLeft="1" workbookViewId="0">
      <selection activeCell="B19" sqref="B19"/>
    </sheetView>
  </sheetViews>
  <sheetFormatPr defaultRowHeight="12.75" x14ac:dyDescent="0.2"/>
  <cols>
    <col min="1" max="1" width="6.140625" bestFit="1" customWidth="1"/>
    <col min="2" max="2" width="18.42578125" customWidth="1"/>
    <col min="3" max="3" width="1.28515625" customWidth="1"/>
    <col min="4" max="4" width="14.140625" customWidth="1"/>
    <col min="5" max="5" width="1.28515625" customWidth="1"/>
    <col min="6" max="6" width="21.5703125" customWidth="1"/>
    <col min="7" max="7" width="1.28515625" customWidth="1"/>
    <col min="8" max="8" width="21" customWidth="1"/>
    <col min="9" max="9" width="1.28515625" customWidth="1"/>
    <col min="10" max="10" width="9.42578125" customWidth="1"/>
    <col min="11" max="11" width="1.28515625" customWidth="1"/>
    <col min="12" max="12" width="12.85546875" bestFit="1" customWidth="1"/>
    <col min="13" max="13" width="1.28515625" customWidth="1"/>
    <col min="14" max="14" width="14.5703125" customWidth="1"/>
    <col min="15" max="15" width="1.28515625" customWidth="1"/>
    <col min="16" max="16" width="20.42578125" customWidth="1"/>
    <col min="17" max="17" width="1.28515625" customWidth="1"/>
    <col min="18" max="18" width="14.85546875" customWidth="1"/>
    <col min="19" max="19" width="1.28515625" customWidth="1"/>
    <col min="20" max="20" width="22.28515625" bestFit="1" customWidth="1"/>
    <col min="21" max="21" width="1.28515625" customWidth="1"/>
    <col min="22" max="22" width="17.7109375" bestFit="1" customWidth="1"/>
    <col min="23" max="23" width="1.28515625" customWidth="1"/>
    <col min="24" max="24" width="17.5703125" bestFit="1" customWidth="1"/>
    <col min="25" max="25" width="1.28515625" customWidth="1"/>
    <col min="26" max="26" width="18.28515625" bestFit="1" customWidth="1"/>
    <col min="27" max="27" width="0.28515625" customWidth="1"/>
  </cols>
  <sheetData>
    <row r="1" spans="1:26" ht="27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7.7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7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45" customHeight="1" x14ac:dyDescent="0.2"/>
    <row r="5" spans="1:26" ht="26.25" customHeight="1" x14ac:dyDescent="0.2">
      <c r="A5" s="1" t="s">
        <v>23</v>
      </c>
      <c r="B5" s="11" t="s">
        <v>24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0" customHeight="1" x14ac:dyDescent="0.2">
      <c r="D6" s="12" t="s">
        <v>6</v>
      </c>
      <c r="E6" s="12"/>
      <c r="F6" s="12"/>
      <c r="G6" s="12"/>
      <c r="H6" s="12"/>
      <c r="J6" s="12" t="s">
        <v>7</v>
      </c>
      <c r="K6" s="12"/>
      <c r="L6" s="12"/>
      <c r="M6" s="12"/>
      <c r="N6" s="12"/>
      <c r="O6" s="12"/>
      <c r="P6" s="12"/>
      <c r="R6" s="12" t="s">
        <v>8</v>
      </c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">
      <c r="D7" s="3"/>
      <c r="E7" s="3"/>
      <c r="F7" s="3"/>
      <c r="G7" s="3"/>
      <c r="H7" s="3"/>
      <c r="J7" s="13" t="s">
        <v>25</v>
      </c>
      <c r="K7" s="13"/>
      <c r="L7" s="13"/>
      <c r="M7" s="3"/>
      <c r="N7" s="13" t="s">
        <v>26</v>
      </c>
      <c r="O7" s="13"/>
      <c r="P7" s="1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2">
      <c r="A8" s="12" t="s">
        <v>27</v>
      </c>
      <c r="B8" s="12"/>
      <c r="D8" s="2" t="s">
        <v>12</v>
      </c>
      <c r="F8" s="2" t="s">
        <v>13</v>
      </c>
      <c r="H8" s="2" t="s">
        <v>14</v>
      </c>
      <c r="J8" s="4" t="s">
        <v>12</v>
      </c>
      <c r="K8" s="3"/>
      <c r="L8" s="4" t="s">
        <v>13</v>
      </c>
      <c r="N8" s="4" t="s">
        <v>12</v>
      </c>
      <c r="O8" s="3"/>
      <c r="P8" s="4" t="s">
        <v>15</v>
      </c>
      <c r="R8" s="2" t="s">
        <v>12</v>
      </c>
      <c r="T8" s="2" t="s">
        <v>28</v>
      </c>
      <c r="V8" s="2" t="s">
        <v>13</v>
      </c>
      <c r="X8" s="2" t="s">
        <v>14</v>
      </c>
      <c r="Z8" s="2" t="s">
        <v>17</v>
      </c>
    </row>
    <row r="9" spans="1:26" ht="30" customHeight="1" x14ac:dyDescent="0.2">
      <c r="A9" s="67" t="s">
        <v>29</v>
      </c>
      <c r="B9" s="67"/>
      <c r="D9" s="28">
        <v>82474868</v>
      </c>
      <c r="E9" s="17"/>
      <c r="F9" s="28">
        <v>1431911636122</v>
      </c>
      <c r="G9" s="17"/>
      <c r="H9" s="28">
        <v>1449801240464.28</v>
      </c>
      <c r="I9" s="17"/>
      <c r="J9" s="28">
        <v>0</v>
      </c>
      <c r="K9" s="17"/>
      <c r="L9" s="28">
        <v>0</v>
      </c>
      <c r="M9" s="17"/>
      <c r="N9" s="30">
        <v>23621990</v>
      </c>
      <c r="O9" s="17"/>
      <c r="P9" s="28">
        <v>420944282053</v>
      </c>
      <c r="Q9" s="17"/>
      <c r="R9" s="28">
        <v>58852878</v>
      </c>
      <c r="S9" s="17"/>
      <c r="T9" s="28">
        <v>18084</v>
      </c>
      <c r="U9" s="17"/>
      <c r="V9" s="28">
        <v>1021126858981</v>
      </c>
      <c r="W9" s="17"/>
      <c r="X9" s="28">
        <v>1064095890356</v>
      </c>
      <c r="Y9" s="17"/>
      <c r="Z9" s="29">
        <v>5.33</v>
      </c>
    </row>
    <row r="10" spans="1:26" ht="30" customHeight="1" thickBot="1" x14ac:dyDescent="0.25">
      <c r="A10" s="14" t="s">
        <v>20</v>
      </c>
      <c r="B10" s="14"/>
      <c r="D10" s="22">
        <v>82474868</v>
      </c>
      <c r="E10" s="17"/>
      <c r="F10" s="22">
        <v>1431911636122</v>
      </c>
      <c r="G10" s="17"/>
      <c r="H10" s="22">
        <v>1449801240464.28</v>
      </c>
      <c r="I10" s="17"/>
      <c r="J10" s="22">
        <v>0</v>
      </c>
      <c r="K10" s="17"/>
      <c r="L10" s="22">
        <v>0</v>
      </c>
      <c r="M10" s="17"/>
      <c r="N10" s="31">
        <f>SUM(N9)</f>
        <v>23621990</v>
      </c>
      <c r="O10" s="17"/>
      <c r="P10" s="22">
        <v>420944282053</v>
      </c>
      <c r="Q10" s="17"/>
      <c r="R10" s="22">
        <v>58852878</v>
      </c>
      <c r="S10" s="17"/>
      <c r="T10" s="22"/>
      <c r="U10" s="17"/>
      <c r="V10" s="22">
        <v>1021126858981</v>
      </c>
      <c r="W10" s="17"/>
      <c r="X10" s="22">
        <v>1064095890355.92</v>
      </c>
      <c r="Y10" s="17"/>
      <c r="Z10" s="23">
        <v>5.33</v>
      </c>
    </row>
    <row r="11" spans="1:26" ht="13.5" thickTop="1" x14ac:dyDescent="0.2"/>
  </sheetData>
  <mergeCells count="12">
    <mergeCell ref="A10:B10"/>
    <mergeCell ref="J7:L7"/>
    <mergeCell ref="N7:P7"/>
    <mergeCell ref="A8:B8"/>
    <mergeCell ref="A9:B9"/>
    <mergeCell ref="A1:Z1"/>
    <mergeCell ref="A2:Z2"/>
    <mergeCell ref="A3:Z3"/>
    <mergeCell ref="B5:Z5"/>
    <mergeCell ref="D6:H6"/>
    <mergeCell ref="J6:P6"/>
    <mergeCell ref="R6:Z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10"/>
  <sheetViews>
    <sheetView rightToLeft="1" workbookViewId="0">
      <selection activeCell="A9" sqref="A9:B9"/>
    </sheetView>
  </sheetViews>
  <sheetFormatPr defaultRowHeight="12.75" x14ac:dyDescent="0.2"/>
  <cols>
    <col min="1" max="1" width="6.42578125" bestFit="1" customWidth="1"/>
    <col min="2" max="2" width="22.5703125" customWidth="1"/>
    <col min="3" max="3" width="1.28515625" customWidth="1"/>
    <col min="4" max="4" width="13.5703125" customWidth="1"/>
    <col min="5" max="5" width="1.28515625" customWidth="1"/>
    <col min="6" max="6" width="18.7109375" customWidth="1"/>
    <col min="7" max="7" width="1.28515625" customWidth="1"/>
    <col min="8" max="8" width="12.5703125" customWidth="1"/>
    <col min="9" max="9" width="1.28515625" customWidth="1"/>
    <col min="10" max="10" width="12" customWidth="1"/>
    <col min="11" max="11" width="1.28515625" customWidth="1"/>
    <col min="12" max="12" width="8.7109375" customWidth="1"/>
    <col min="13" max="13" width="1.28515625" customWidth="1"/>
    <col min="14" max="14" width="10" customWidth="1"/>
    <col min="15" max="15" width="1.28515625" customWidth="1"/>
    <col min="16" max="16" width="6" bestFit="1" customWidth="1"/>
    <col min="17" max="17" width="1.28515625" customWidth="1"/>
    <col min="18" max="18" width="13.7109375" bestFit="1" customWidth="1"/>
    <col min="19" max="19" width="1.28515625" customWidth="1"/>
    <col min="20" max="20" width="16" bestFit="1" customWidth="1"/>
    <col min="21" max="21" width="1.28515625" customWidth="1"/>
    <col min="22" max="22" width="5.42578125" bestFit="1" customWidth="1"/>
    <col min="23" max="23" width="1.28515625" customWidth="1"/>
    <col min="24" max="24" width="12.85546875" bestFit="1" customWidth="1"/>
    <col min="25" max="25" width="1.28515625" customWidth="1"/>
    <col min="26" max="26" width="5.42578125" bestFit="1" customWidth="1"/>
    <col min="27" max="27" width="1.28515625" customWidth="1"/>
    <col min="28" max="28" width="10.28515625" bestFit="1" customWidth="1"/>
    <col min="29" max="29" width="1.28515625" customWidth="1"/>
    <col min="30" max="30" width="6" bestFit="1" customWidth="1"/>
    <col min="31" max="31" width="1.28515625" customWidth="1"/>
    <col min="32" max="32" width="12.28515625" customWidth="1"/>
    <col min="33" max="33" width="1.28515625" customWidth="1"/>
    <col min="34" max="34" width="13.7109375" bestFit="1" customWidth="1"/>
    <col min="35" max="35" width="1.28515625" customWidth="1"/>
    <col min="36" max="36" width="16" bestFit="1" customWidth="1"/>
    <col min="37" max="37" width="1.28515625" customWidth="1"/>
    <col min="38" max="38" width="18.28515625" bestFit="1" customWidth="1"/>
    <col min="39" max="39" width="0.28515625" customWidth="1"/>
  </cols>
  <sheetData>
    <row r="1" spans="1:38" ht="27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</row>
    <row r="2" spans="1:38" ht="27.7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</row>
    <row r="3" spans="1:38" ht="27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8" ht="14.45" customHeight="1" x14ac:dyDescent="0.2"/>
    <row r="5" spans="1:38" ht="27.75" customHeight="1" x14ac:dyDescent="0.2">
      <c r="A5" s="1" t="s">
        <v>30</v>
      </c>
      <c r="B5" s="11" t="s">
        <v>31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ht="27.75" customHeight="1" x14ac:dyDescent="0.2">
      <c r="A6" s="12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 t="s">
        <v>6</v>
      </c>
      <c r="Q6" s="12"/>
      <c r="R6" s="12"/>
      <c r="S6" s="12"/>
      <c r="T6" s="12"/>
      <c r="V6" s="12" t="s">
        <v>7</v>
      </c>
      <c r="W6" s="12"/>
      <c r="X6" s="12"/>
      <c r="Y6" s="12"/>
      <c r="Z6" s="12"/>
      <c r="AA6" s="12"/>
      <c r="AB6" s="12"/>
      <c r="AD6" s="12" t="s">
        <v>8</v>
      </c>
      <c r="AE6" s="12"/>
      <c r="AF6" s="12"/>
      <c r="AG6" s="12"/>
      <c r="AH6" s="12"/>
      <c r="AI6" s="12"/>
      <c r="AJ6" s="12"/>
      <c r="AK6" s="12"/>
      <c r="AL6" s="12"/>
    </row>
    <row r="7" spans="1:38" ht="27.7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3" t="s">
        <v>9</v>
      </c>
      <c r="W7" s="13"/>
      <c r="X7" s="13"/>
      <c r="Y7" s="3"/>
      <c r="Z7" s="13" t="s">
        <v>10</v>
      </c>
      <c r="AA7" s="13"/>
      <c r="AB7" s="13"/>
      <c r="AD7" s="3"/>
      <c r="AE7" s="3"/>
      <c r="AF7" s="3"/>
      <c r="AG7" s="3"/>
      <c r="AH7" s="3"/>
      <c r="AI7" s="3"/>
      <c r="AJ7" s="3"/>
      <c r="AK7" s="3"/>
      <c r="AL7" s="3"/>
    </row>
    <row r="8" spans="1:38" s="33" customFormat="1" ht="51.75" customHeight="1" x14ac:dyDescent="0.2">
      <c r="A8" s="15" t="s">
        <v>33</v>
      </c>
      <c r="B8" s="15"/>
      <c r="D8" s="7" t="s">
        <v>34</v>
      </c>
      <c r="F8" s="7" t="s">
        <v>35</v>
      </c>
      <c r="H8" s="7" t="s">
        <v>36</v>
      </c>
      <c r="J8" s="7" t="s">
        <v>37</v>
      </c>
      <c r="L8" s="7" t="s">
        <v>38</v>
      </c>
      <c r="N8" s="7" t="s">
        <v>22</v>
      </c>
      <c r="P8" s="7" t="s">
        <v>12</v>
      </c>
      <c r="R8" s="7" t="s">
        <v>13</v>
      </c>
      <c r="T8" s="7" t="s">
        <v>14</v>
      </c>
      <c r="V8" s="8" t="s">
        <v>12</v>
      </c>
      <c r="W8" s="34"/>
      <c r="X8" s="8" t="s">
        <v>13</v>
      </c>
      <c r="Z8" s="8" t="s">
        <v>12</v>
      </c>
      <c r="AA8" s="34"/>
      <c r="AB8" s="8" t="s">
        <v>15</v>
      </c>
      <c r="AD8" s="7" t="s">
        <v>12</v>
      </c>
      <c r="AF8" s="7" t="s">
        <v>16</v>
      </c>
      <c r="AH8" s="7" t="s">
        <v>13</v>
      </c>
      <c r="AJ8" s="7" t="s">
        <v>14</v>
      </c>
      <c r="AL8" s="7" t="s">
        <v>17</v>
      </c>
    </row>
    <row r="9" spans="1:38" ht="27.75" customHeight="1" x14ac:dyDescent="0.2">
      <c r="A9" s="67" t="s">
        <v>39</v>
      </c>
      <c r="B9" s="67"/>
      <c r="D9" s="32" t="s">
        <v>40</v>
      </c>
      <c r="E9" s="17"/>
      <c r="F9" s="32" t="s">
        <v>40</v>
      </c>
      <c r="G9" s="17"/>
      <c r="H9" s="32" t="s">
        <v>41</v>
      </c>
      <c r="I9" s="17"/>
      <c r="J9" s="32" t="s">
        <v>42</v>
      </c>
      <c r="K9" s="17"/>
      <c r="L9" s="29">
        <v>23</v>
      </c>
      <c r="M9" s="17"/>
      <c r="N9" s="29">
        <v>23</v>
      </c>
      <c r="O9" s="17"/>
      <c r="P9" s="28">
        <v>5000</v>
      </c>
      <c r="Q9" s="17"/>
      <c r="R9" s="28">
        <v>5100695325</v>
      </c>
      <c r="S9" s="17"/>
      <c r="T9" s="28">
        <v>4624479883</v>
      </c>
      <c r="U9" s="17"/>
      <c r="V9" s="28">
        <v>0</v>
      </c>
      <c r="W9" s="17"/>
      <c r="X9" s="28">
        <v>0</v>
      </c>
      <c r="Y9" s="17"/>
      <c r="Z9" s="28">
        <v>0</v>
      </c>
      <c r="AA9" s="17"/>
      <c r="AB9" s="28">
        <v>0</v>
      </c>
      <c r="AC9" s="17"/>
      <c r="AD9" s="28">
        <v>5000</v>
      </c>
      <c r="AE9" s="17"/>
      <c r="AF9" s="28">
        <v>947910</v>
      </c>
      <c r="AG9" s="17"/>
      <c r="AH9" s="28">
        <v>5100695325</v>
      </c>
      <c r="AI9" s="17"/>
      <c r="AJ9" s="28">
        <v>4832466210</v>
      </c>
      <c r="AK9" s="17"/>
      <c r="AL9" s="29">
        <v>0.02</v>
      </c>
    </row>
    <row r="10" spans="1:38" ht="27.75" customHeight="1" thickBot="1" x14ac:dyDescent="0.25">
      <c r="A10" s="14" t="s">
        <v>20</v>
      </c>
      <c r="B10" s="14"/>
      <c r="D10" s="22"/>
      <c r="E10" s="17"/>
      <c r="F10" s="22"/>
      <c r="G10" s="17"/>
      <c r="H10" s="22"/>
      <c r="I10" s="17"/>
      <c r="J10" s="22"/>
      <c r="K10" s="17"/>
      <c r="L10" s="22"/>
      <c r="M10" s="17"/>
      <c r="N10" s="22"/>
      <c r="O10" s="17"/>
      <c r="P10" s="22">
        <v>5000</v>
      </c>
      <c r="Q10" s="17"/>
      <c r="R10" s="22">
        <f>SUM(R9)</f>
        <v>5100695325</v>
      </c>
      <c r="S10" s="17"/>
      <c r="T10" s="22">
        <f>SUM(T9)</f>
        <v>4624479883</v>
      </c>
      <c r="U10" s="17"/>
      <c r="V10" s="22">
        <v>0</v>
      </c>
      <c r="W10" s="17"/>
      <c r="X10" s="22">
        <v>0</v>
      </c>
      <c r="Y10" s="17"/>
      <c r="Z10" s="22">
        <v>0</v>
      </c>
      <c r="AA10" s="17"/>
      <c r="AB10" s="22">
        <v>0</v>
      </c>
      <c r="AC10" s="17"/>
      <c r="AD10" s="22">
        <v>5000</v>
      </c>
      <c r="AE10" s="17"/>
      <c r="AF10" s="22"/>
      <c r="AG10" s="17"/>
      <c r="AH10" s="22">
        <v>5100695325</v>
      </c>
      <c r="AI10" s="17"/>
      <c r="AJ10" s="22">
        <f>SUM(AJ9)</f>
        <v>4832466210</v>
      </c>
      <c r="AK10" s="17"/>
      <c r="AL10" s="23">
        <v>0.02</v>
      </c>
    </row>
  </sheetData>
  <mergeCells count="13">
    <mergeCell ref="V7:X7"/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13"/>
  <sheetViews>
    <sheetView rightToLeft="1" workbookViewId="0">
      <selection activeCell="B14" sqref="B14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28515625" customWidth="1"/>
    <col min="5" max="5" width="1.28515625" customWidth="1"/>
    <col min="6" max="6" width="15" customWidth="1"/>
    <col min="7" max="7" width="1.28515625" customWidth="1"/>
    <col min="8" max="8" width="11.85546875" customWidth="1"/>
    <col min="9" max="9" width="1.28515625" customWidth="1"/>
    <col min="10" max="10" width="15.5703125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7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27.75" customHeight="1" x14ac:dyDescent="0.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27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4.45" customHeight="1" x14ac:dyDescent="0.2"/>
    <row r="5" spans="1:12" ht="31.5" customHeight="1" x14ac:dyDescent="0.2">
      <c r="A5" s="1" t="s">
        <v>43</v>
      </c>
      <c r="B5" s="11" t="s">
        <v>44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27" customHeight="1" x14ac:dyDescent="0.2">
      <c r="D6" s="2" t="s">
        <v>6</v>
      </c>
      <c r="F6" s="12" t="s">
        <v>7</v>
      </c>
      <c r="G6" s="12"/>
      <c r="H6" s="12"/>
      <c r="J6" s="40" t="s">
        <v>8</v>
      </c>
      <c r="K6" s="40"/>
      <c r="L6" s="40"/>
    </row>
    <row r="7" spans="1:12" ht="27" customHeight="1" x14ac:dyDescent="0.2">
      <c r="A7" s="40" t="s">
        <v>45</v>
      </c>
      <c r="B7" s="40"/>
      <c r="D7" s="2" t="s">
        <v>46</v>
      </c>
      <c r="F7" s="2" t="s">
        <v>47</v>
      </c>
      <c r="H7" s="2" t="s">
        <v>48</v>
      </c>
      <c r="J7" s="2" t="s">
        <v>46</v>
      </c>
      <c r="L7" s="2" t="s">
        <v>17</v>
      </c>
    </row>
    <row r="8" spans="1:12" ht="27" customHeight="1" x14ac:dyDescent="0.2">
      <c r="A8" s="68" t="s">
        <v>102</v>
      </c>
      <c r="B8" s="68"/>
      <c r="D8" s="18">
        <v>10000000</v>
      </c>
      <c r="E8" s="17"/>
      <c r="F8" s="18">
        <v>42466</v>
      </c>
      <c r="G8" s="17"/>
      <c r="H8" s="18">
        <v>0</v>
      </c>
      <c r="I8" s="17"/>
      <c r="J8" s="18">
        <v>10042466</v>
      </c>
      <c r="K8" s="17"/>
      <c r="L8" s="36">
        <v>0</v>
      </c>
    </row>
    <row r="9" spans="1:12" ht="27" customHeight="1" x14ac:dyDescent="0.2">
      <c r="A9" s="68" t="s">
        <v>102</v>
      </c>
      <c r="B9" s="68"/>
      <c r="D9" s="24">
        <v>100000</v>
      </c>
      <c r="E9" s="17"/>
      <c r="F9" s="24">
        <v>0</v>
      </c>
      <c r="G9" s="17"/>
      <c r="H9" s="24">
        <v>0</v>
      </c>
      <c r="I9" s="17"/>
      <c r="J9" s="24">
        <v>100000</v>
      </c>
      <c r="K9" s="17"/>
      <c r="L9" s="37">
        <v>0</v>
      </c>
    </row>
    <row r="10" spans="1:12" ht="27" customHeight="1" x14ac:dyDescent="0.2">
      <c r="A10" s="68" t="s">
        <v>102</v>
      </c>
      <c r="B10" s="68"/>
      <c r="D10" s="24">
        <v>60440283</v>
      </c>
      <c r="E10" s="17"/>
      <c r="F10" s="24">
        <v>256664</v>
      </c>
      <c r="G10" s="17"/>
      <c r="H10" s="24">
        <v>0</v>
      </c>
      <c r="I10" s="17"/>
      <c r="J10" s="24">
        <v>60696947</v>
      </c>
      <c r="K10" s="17"/>
      <c r="L10" s="37">
        <v>0</v>
      </c>
    </row>
    <row r="11" spans="1:12" ht="27" customHeight="1" x14ac:dyDescent="0.2">
      <c r="A11" s="66" t="s">
        <v>102</v>
      </c>
      <c r="B11" s="66"/>
      <c r="D11" s="20">
        <v>117416654</v>
      </c>
      <c r="E11" s="17"/>
      <c r="F11" s="20">
        <v>498619</v>
      </c>
      <c r="G11" s="17"/>
      <c r="H11" s="20">
        <v>0</v>
      </c>
      <c r="I11" s="17"/>
      <c r="J11" s="20">
        <v>117915273</v>
      </c>
      <c r="K11" s="17"/>
      <c r="L11" s="38">
        <v>0</v>
      </c>
    </row>
    <row r="12" spans="1:12" ht="27" customHeight="1" thickBot="1" x14ac:dyDescent="0.25">
      <c r="A12" s="14" t="s">
        <v>20</v>
      </c>
      <c r="B12" s="14"/>
      <c r="D12" s="22">
        <f>SUM(D8:D11)</f>
        <v>187956937</v>
      </c>
      <c r="E12" s="17"/>
      <c r="F12" s="22">
        <f>SUM(F8:F11)</f>
        <v>797749</v>
      </c>
      <c r="G12" s="17"/>
      <c r="H12" s="22">
        <v>0</v>
      </c>
      <c r="I12" s="17"/>
      <c r="J12" s="22">
        <f>SUM(J8:J11)</f>
        <v>188754686</v>
      </c>
      <c r="K12" s="17"/>
      <c r="L12" s="23">
        <v>0</v>
      </c>
    </row>
    <row r="13" spans="1:12" ht="13.5" thickTop="1" x14ac:dyDescent="0.2"/>
  </sheetData>
  <mergeCells count="12">
    <mergeCell ref="A12:B12"/>
    <mergeCell ref="J6:L6"/>
    <mergeCell ref="A7:B7"/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2"/>
  <sheetViews>
    <sheetView rightToLeft="1" workbookViewId="0">
      <selection activeCell="B23" sqref="B23"/>
    </sheetView>
  </sheetViews>
  <sheetFormatPr defaultRowHeight="12.75" x14ac:dyDescent="0.2"/>
  <cols>
    <col min="1" max="1" width="3.85546875" bestFit="1" customWidth="1"/>
    <col min="2" max="2" width="50.140625" customWidth="1"/>
    <col min="3" max="3" width="1.28515625" customWidth="1"/>
    <col min="4" max="4" width="10.140625" customWidth="1"/>
    <col min="5" max="5" width="1.28515625" customWidth="1"/>
    <col min="6" max="6" width="19.28515625" customWidth="1"/>
    <col min="7" max="7" width="1.28515625" customWidth="1"/>
    <col min="8" max="8" width="17.28515625" bestFit="1" customWidth="1"/>
    <col min="9" max="9" width="1.28515625" customWidth="1"/>
    <col min="10" max="10" width="18" bestFit="1" customWidth="1"/>
    <col min="11" max="11" width="0.28515625" customWidth="1"/>
  </cols>
  <sheetData>
    <row r="1" spans="1:10" ht="29.1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21.75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21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4.45" customHeight="1" x14ac:dyDescent="0.2"/>
    <row r="5" spans="1:10" ht="29.1" customHeight="1" x14ac:dyDescent="0.2">
      <c r="A5" s="1" t="s">
        <v>50</v>
      </c>
      <c r="B5" s="11" t="s">
        <v>51</v>
      </c>
      <c r="C5" s="11"/>
      <c r="D5" s="11"/>
      <c r="E5" s="11"/>
      <c r="F5" s="11"/>
      <c r="G5" s="11"/>
      <c r="H5" s="11"/>
      <c r="I5" s="11"/>
      <c r="J5" s="11"/>
    </row>
    <row r="6" spans="1:10" ht="14.45" customHeight="1" x14ac:dyDescent="0.2"/>
    <row r="7" spans="1:10" ht="30.75" customHeight="1" x14ac:dyDescent="0.2">
      <c r="A7" s="12" t="s">
        <v>52</v>
      </c>
      <c r="B7" s="12"/>
      <c r="D7" s="2" t="s">
        <v>53</v>
      </c>
      <c r="F7" s="2" t="s">
        <v>46</v>
      </c>
      <c r="H7" s="2" t="s">
        <v>54</v>
      </c>
      <c r="J7" s="2" t="s">
        <v>55</v>
      </c>
    </row>
    <row r="8" spans="1:10" ht="30.75" customHeight="1" x14ac:dyDescent="0.2">
      <c r="A8" s="65" t="s">
        <v>56</v>
      </c>
      <c r="B8" s="65"/>
      <c r="D8" s="41" t="s">
        <v>57</v>
      </c>
      <c r="E8" s="17"/>
      <c r="F8" s="18">
        <f>'درآمد سرمایه گذاری در سهام'!J10</f>
        <v>746300322602</v>
      </c>
      <c r="G8" s="17"/>
      <c r="H8" s="19">
        <v>95.46</v>
      </c>
      <c r="I8" s="17"/>
      <c r="J8" s="19">
        <v>3.74</v>
      </c>
    </row>
    <row r="9" spans="1:10" ht="30.75" customHeight="1" x14ac:dyDescent="0.2">
      <c r="A9" s="69" t="s">
        <v>58</v>
      </c>
      <c r="B9" s="69"/>
      <c r="D9" s="42" t="s">
        <v>59</v>
      </c>
      <c r="E9" s="17"/>
      <c r="F9" s="24">
        <f>'درآمد سرمایه گذاری در صندوق'!J10</f>
        <v>35238931945</v>
      </c>
      <c r="G9" s="17"/>
      <c r="H9" s="35">
        <v>4.51</v>
      </c>
      <c r="I9" s="17"/>
      <c r="J9" s="35">
        <v>0.18</v>
      </c>
    </row>
    <row r="10" spans="1:10" ht="30.75" customHeight="1" x14ac:dyDescent="0.2">
      <c r="A10" s="69" t="s">
        <v>60</v>
      </c>
      <c r="B10" s="69"/>
      <c r="D10" s="42" t="s">
        <v>61</v>
      </c>
      <c r="E10" s="17"/>
      <c r="F10" s="24">
        <f>'درآمد سرمایه گذاری در اوراق به'!J10</f>
        <v>207986327</v>
      </c>
      <c r="G10" s="17"/>
      <c r="H10" s="35">
        <v>0.03</v>
      </c>
      <c r="I10" s="17"/>
      <c r="J10" s="35">
        <v>0</v>
      </c>
    </row>
    <row r="11" spans="1:10" ht="30.75" customHeight="1" x14ac:dyDescent="0.2">
      <c r="A11" s="69" t="s">
        <v>62</v>
      </c>
      <c r="B11" s="69"/>
      <c r="D11" s="42" t="s">
        <v>63</v>
      </c>
      <c r="E11" s="17"/>
      <c r="F11" s="24">
        <f>'درآمد سپرده بانکی'!D11</f>
        <v>797749</v>
      </c>
      <c r="G11" s="17"/>
      <c r="H11" s="35">
        <v>0</v>
      </c>
      <c r="I11" s="17"/>
      <c r="J11" s="35">
        <v>0</v>
      </c>
    </row>
    <row r="12" spans="1:10" ht="30.75" customHeight="1" x14ac:dyDescent="0.2">
      <c r="A12" s="14" t="s">
        <v>20</v>
      </c>
      <c r="B12" s="14"/>
      <c r="D12" s="22"/>
      <c r="E12" s="17"/>
      <c r="F12" s="22">
        <f>SUM(F8:F11)</f>
        <v>781748038623</v>
      </c>
      <c r="G12" s="17"/>
      <c r="H12" s="23">
        <f>SUM(H8:H11)</f>
        <v>100</v>
      </c>
      <c r="I12" s="17"/>
      <c r="J12" s="23">
        <f>SUM(J8:J11)</f>
        <v>3.9200000000000004</v>
      </c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1"/>
  <sheetViews>
    <sheetView rightToLeft="1" workbookViewId="0">
      <selection activeCell="E16" sqref="E16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8.140625" customWidth="1"/>
    <col min="5" max="5" width="1.28515625" customWidth="1"/>
    <col min="6" max="6" width="20.85546875" customWidth="1"/>
    <col min="7" max="7" width="1.28515625" customWidth="1"/>
    <col min="8" max="8" width="11.28515625" bestFit="1" customWidth="1"/>
    <col min="9" max="9" width="1.28515625" customWidth="1"/>
    <col min="10" max="10" width="22.28515625" customWidth="1"/>
    <col min="11" max="11" width="1.28515625" customWidth="1"/>
    <col min="12" max="12" width="21.28515625" customWidth="1"/>
    <col min="13" max="13" width="1.28515625" customWidth="1"/>
    <col min="14" max="14" width="21.7109375" customWidth="1"/>
    <col min="15" max="15" width="1.28515625" customWidth="1"/>
    <col min="16" max="16" width="18.5703125" customWidth="1"/>
    <col min="17" max="17" width="1.28515625" customWidth="1"/>
    <col min="18" max="18" width="21.85546875" customWidth="1"/>
  </cols>
  <sheetData>
    <row r="1" spans="1:18" ht="30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30.75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30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4.45" customHeight="1" x14ac:dyDescent="0.2"/>
    <row r="5" spans="1:18" ht="32.25" customHeight="1" x14ac:dyDescent="0.2">
      <c r="A5" s="1" t="s">
        <v>64</v>
      </c>
      <c r="B5" s="11" t="s">
        <v>103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9.25" customHeight="1" x14ac:dyDescent="0.2">
      <c r="D6" s="40" t="s">
        <v>65</v>
      </c>
      <c r="E6" s="40"/>
      <c r="F6" s="40"/>
      <c r="G6" s="40"/>
      <c r="H6" s="40"/>
      <c r="I6" s="40"/>
      <c r="J6" s="40"/>
      <c r="K6" s="64"/>
      <c r="L6" s="12" t="s">
        <v>66</v>
      </c>
      <c r="M6" s="12"/>
      <c r="N6" s="12"/>
      <c r="O6" s="12"/>
      <c r="P6" s="12"/>
      <c r="Q6" s="12"/>
      <c r="R6" s="12"/>
    </row>
    <row r="7" spans="1:18" ht="36.75" customHeight="1" x14ac:dyDescent="0.2">
      <c r="A7" s="12" t="s">
        <v>67</v>
      </c>
      <c r="B7" s="12"/>
      <c r="C7" s="17"/>
      <c r="D7" s="2" t="s">
        <v>68</v>
      </c>
      <c r="E7" s="17"/>
      <c r="F7" s="2" t="s">
        <v>69</v>
      </c>
      <c r="G7" s="17"/>
      <c r="H7" s="2" t="s">
        <v>70</v>
      </c>
      <c r="I7" s="17"/>
      <c r="J7" s="51" t="s">
        <v>20</v>
      </c>
      <c r="L7" s="2" t="s">
        <v>68</v>
      </c>
      <c r="M7" s="17"/>
      <c r="N7" s="51" t="s">
        <v>69</v>
      </c>
      <c r="O7" s="17"/>
      <c r="P7" s="2" t="s">
        <v>70</v>
      </c>
      <c r="Q7" s="17"/>
      <c r="R7" s="4" t="s">
        <v>20</v>
      </c>
    </row>
    <row r="8" spans="1:18" ht="36.75" customHeight="1" x14ac:dyDescent="0.2">
      <c r="A8" s="65" t="s">
        <v>18</v>
      </c>
      <c r="B8" s="65"/>
      <c r="D8" s="18">
        <v>0</v>
      </c>
      <c r="E8" s="17"/>
      <c r="F8" s="44">
        <v>1001793645976</v>
      </c>
      <c r="G8" s="45"/>
      <c r="H8" s="44">
        <v>0</v>
      </c>
      <c r="I8" s="45"/>
      <c r="J8" s="44">
        <f>SUM(D8:H8)</f>
        <v>1001793645976</v>
      </c>
      <c r="L8" s="44">
        <v>822172229960</v>
      </c>
      <c r="M8" s="45"/>
      <c r="N8" s="44">
        <v>-1938110913915</v>
      </c>
      <c r="O8" s="45"/>
      <c r="P8" s="44">
        <v>68251083589</v>
      </c>
      <c r="Q8" s="45"/>
      <c r="R8" s="44">
        <f>SUM(L8:P8)</f>
        <v>-1047687600366</v>
      </c>
    </row>
    <row r="9" spans="1:18" ht="36.75" customHeight="1" x14ac:dyDescent="0.2">
      <c r="A9" s="66" t="s">
        <v>19</v>
      </c>
      <c r="B9" s="66"/>
      <c r="D9" s="20">
        <v>0</v>
      </c>
      <c r="E9" s="17"/>
      <c r="F9" s="47">
        <v>-255493323374</v>
      </c>
      <c r="G9" s="45"/>
      <c r="H9" s="47">
        <v>0</v>
      </c>
      <c r="I9" s="45"/>
      <c r="J9" s="47">
        <f>SUM(D9:H9)</f>
        <v>-255493323374</v>
      </c>
      <c r="K9" s="17"/>
      <c r="L9" s="47">
        <v>1173639547520</v>
      </c>
      <c r="M9" s="45"/>
      <c r="N9" s="50">
        <v>-2752468070536</v>
      </c>
      <c r="O9" s="45"/>
      <c r="P9" s="47">
        <v>1761897508</v>
      </c>
      <c r="Q9" s="45"/>
      <c r="R9" s="47">
        <f>SUM(L9:P9)</f>
        <v>-1577066625508</v>
      </c>
    </row>
    <row r="10" spans="1:18" ht="36.75" customHeight="1" thickBot="1" x14ac:dyDescent="0.25">
      <c r="A10" s="14" t="s">
        <v>20</v>
      </c>
      <c r="B10" s="14"/>
      <c r="D10" s="22">
        <v>0</v>
      </c>
      <c r="E10" s="63"/>
      <c r="F10" s="31">
        <f>SUM(F8:F9)</f>
        <v>746300322602</v>
      </c>
      <c r="G10" s="57"/>
      <c r="H10" s="31">
        <v>0</v>
      </c>
      <c r="I10" s="57"/>
      <c r="J10" s="31">
        <f>SUM(J8:J9)</f>
        <v>746300322602</v>
      </c>
      <c r="K10" s="63"/>
      <c r="L10" s="31">
        <f>SUM(L8:L9)</f>
        <v>1995811777480</v>
      </c>
      <c r="M10" s="57"/>
      <c r="N10" s="31">
        <f>SUM(N8:N9)</f>
        <v>-4690578984451</v>
      </c>
      <c r="O10" s="45"/>
      <c r="P10" s="31">
        <f>SUM(P8:P9)</f>
        <v>70012981097</v>
      </c>
      <c r="Q10" s="45"/>
      <c r="R10" s="31">
        <f>SUM(R8:R9)</f>
        <v>-2624754225874</v>
      </c>
    </row>
    <row r="11" spans="1:18" ht="13.5" thickTop="1" x14ac:dyDescent="0.2"/>
  </sheetData>
  <mergeCells count="10">
    <mergeCell ref="A9:B9"/>
    <mergeCell ref="A10:B10"/>
    <mergeCell ref="D6:J6"/>
    <mergeCell ref="L6:R6"/>
    <mergeCell ref="A7:B7"/>
    <mergeCell ref="A8:B8"/>
    <mergeCell ref="A1:R1"/>
    <mergeCell ref="A2:R2"/>
    <mergeCell ref="A3:R3"/>
    <mergeCell ref="B5:R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11"/>
  <sheetViews>
    <sheetView rightToLeft="1" workbookViewId="0">
      <selection activeCell="D14" sqref="D14"/>
    </sheetView>
  </sheetViews>
  <sheetFormatPr defaultRowHeight="12.75" x14ac:dyDescent="0.2"/>
  <cols>
    <col min="1" max="1" width="6.42578125" bestFit="1" customWidth="1"/>
    <col min="2" max="2" width="21.85546875" customWidth="1"/>
    <col min="3" max="3" width="1.28515625" customWidth="1"/>
    <col min="4" max="4" width="18.7109375" customWidth="1"/>
    <col min="5" max="5" width="1.28515625" customWidth="1"/>
    <col min="6" max="6" width="18.42578125" customWidth="1"/>
    <col min="7" max="7" width="1.28515625" customWidth="1"/>
    <col min="8" max="8" width="18.7109375" customWidth="1"/>
    <col min="9" max="9" width="1.28515625" customWidth="1"/>
    <col min="10" max="10" width="17.85546875" customWidth="1"/>
    <col min="11" max="11" width="1.28515625" customWidth="1"/>
    <col min="12" max="12" width="19.42578125" customWidth="1"/>
    <col min="13" max="13" width="1.28515625" customWidth="1"/>
    <col min="14" max="14" width="19" customWidth="1"/>
    <col min="15" max="15" width="1.28515625" customWidth="1"/>
    <col min="16" max="16" width="19" customWidth="1"/>
    <col min="17" max="17" width="1.28515625" customWidth="1"/>
    <col min="18" max="18" width="21.28515625" customWidth="1"/>
  </cols>
  <sheetData>
    <row r="1" spans="1:18" ht="30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30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30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4.45" customHeight="1" x14ac:dyDescent="0.2"/>
    <row r="5" spans="1:18" ht="30" customHeight="1" x14ac:dyDescent="0.2">
      <c r="A5" s="1" t="s">
        <v>71</v>
      </c>
      <c r="B5" s="11" t="s">
        <v>106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9.25" customHeight="1" x14ac:dyDescent="0.2">
      <c r="D6" s="40" t="s">
        <v>65</v>
      </c>
      <c r="E6" s="40"/>
      <c r="F6" s="40"/>
      <c r="G6" s="40"/>
      <c r="H6" s="40"/>
      <c r="I6" s="40"/>
      <c r="J6" s="40"/>
      <c r="K6" s="64"/>
      <c r="L6" s="12" t="s">
        <v>66</v>
      </c>
      <c r="M6" s="12"/>
      <c r="N6" s="12"/>
      <c r="O6" s="12"/>
      <c r="P6" s="12"/>
      <c r="Q6" s="12"/>
      <c r="R6" s="12"/>
    </row>
    <row r="7" spans="1:18" ht="29.25" customHeight="1" x14ac:dyDescent="0.2">
      <c r="A7" s="12" t="s">
        <v>27</v>
      </c>
      <c r="B7" s="12"/>
      <c r="D7" s="2" t="s">
        <v>72</v>
      </c>
      <c r="F7" s="2" t="s">
        <v>69</v>
      </c>
      <c r="G7" s="58"/>
      <c r="H7" s="2" t="s">
        <v>70</v>
      </c>
      <c r="I7" s="58"/>
      <c r="J7" s="51" t="s">
        <v>20</v>
      </c>
      <c r="L7" s="2" t="s">
        <v>72</v>
      </c>
      <c r="M7" s="58"/>
      <c r="N7" s="2" t="s">
        <v>69</v>
      </c>
      <c r="O7" s="58"/>
      <c r="P7" s="2" t="s">
        <v>70</v>
      </c>
      <c r="Q7" s="58"/>
      <c r="R7" s="4" t="s">
        <v>20</v>
      </c>
    </row>
    <row r="8" spans="1:18" ht="29.25" customHeight="1" x14ac:dyDescent="0.2">
      <c r="A8" s="65" t="s">
        <v>73</v>
      </c>
      <c r="B8" s="65"/>
      <c r="D8" s="18">
        <v>0</v>
      </c>
      <c r="E8" s="17"/>
      <c r="F8" s="18">
        <v>25079427033</v>
      </c>
      <c r="G8" s="63"/>
      <c r="H8" s="18">
        <v>10159504912</v>
      </c>
      <c r="I8" s="63"/>
      <c r="J8" s="18">
        <f>SUM(F8:H8)</f>
        <v>35238931945</v>
      </c>
      <c r="L8" s="18">
        <v>0</v>
      </c>
      <c r="M8" s="63"/>
      <c r="N8" s="18">
        <v>42969031374</v>
      </c>
      <c r="O8" s="63"/>
      <c r="P8" s="18">
        <v>18859718281</v>
      </c>
      <c r="Q8" s="63"/>
      <c r="R8" s="18">
        <f>SUM(L8:P8)</f>
        <v>61828749655</v>
      </c>
    </row>
    <row r="9" spans="1:18" ht="29.25" customHeight="1" x14ac:dyDescent="0.2">
      <c r="A9" s="66" t="s">
        <v>74</v>
      </c>
      <c r="B9" s="66"/>
      <c r="D9" s="20">
        <v>0</v>
      </c>
      <c r="E9" s="17"/>
      <c r="F9" s="20">
        <v>0</v>
      </c>
      <c r="G9" s="63"/>
      <c r="H9" s="20">
        <v>0</v>
      </c>
      <c r="I9" s="63"/>
      <c r="J9" s="20">
        <v>0</v>
      </c>
      <c r="L9" s="20">
        <v>0</v>
      </c>
      <c r="M9" s="63"/>
      <c r="N9" s="24">
        <v>0</v>
      </c>
      <c r="O9" s="63"/>
      <c r="P9" s="20">
        <v>2463830168</v>
      </c>
      <c r="Q9" s="63"/>
      <c r="R9" s="20">
        <f>SUM(L9:P9)</f>
        <v>2463830168</v>
      </c>
    </row>
    <row r="10" spans="1:18" ht="29.25" customHeight="1" thickBot="1" x14ac:dyDescent="0.25">
      <c r="A10" s="14" t="s">
        <v>20</v>
      </c>
      <c r="B10" s="14"/>
      <c r="D10" s="22">
        <v>0</v>
      </c>
      <c r="E10" s="17"/>
      <c r="F10" s="22">
        <f>SUM(F8:F9)</f>
        <v>25079427033</v>
      </c>
      <c r="G10" s="63"/>
      <c r="H10" s="22">
        <f>SUM(H8:H9)</f>
        <v>10159504912</v>
      </c>
      <c r="I10" s="63"/>
      <c r="J10" s="22">
        <f>SUM(F10:H10)</f>
        <v>35238931945</v>
      </c>
      <c r="K10" s="58"/>
      <c r="L10" s="22">
        <v>0</v>
      </c>
      <c r="M10" s="63"/>
      <c r="N10" s="22">
        <f>SUM(N8:N9)</f>
        <v>42969031374</v>
      </c>
      <c r="O10" s="63"/>
      <c r="P10" s="22">
        <f>SUM(P8:P9)</f>
        <v>21323548449</v>
      </c>
      <c r="Q10" s="63"/>
      <c r="R10" s="22">
        <f>SUM(R8:R9)</f>
        <v>64292579823</v>
      </c>
    </row>
    <row r="11" spans="1:18" ht="13.5" thickTop="1" x14ac:dyDescent="0.2"/>
  </sheetData>
  <mergeCells count="10">
    <mergeCell ref="A9:B9"/>
    <mergeCell ref="A10:B10"/>
    <mergeCell ref="A7:B7"/>
    <mergeCell ref="A8:B8"/>
    <mergeCell ref="A1:R1"/>
    <mergeCell ref="A2:R2"/>
    <mergeCell ref="A3:R3"/>
    <mergeCell ref="B5:R5"/>
    <mergeCell ref="L6:R6"/>
    <mergeCell ref="D6:J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11"/>
  <sheetViews>
    <sheetView rightToLeft="1" workbookViewId="0">
      <selection activeCell="F16" sqref="F16"/>
    </sheetView>
  </sheetViews>
  <sheetFormatPr defaultRowHeight="12.75" x14ac:dyDescent="0.2"/>
  <cols>
    <col min="1" max="1" width="6.7109375" bestFit="1" customWidth="1"/>
    <col min="2" max="2" width="24" customWidth="1"/>
    <col min="3" max="3" width="1.28515625" customWidth="1"/>
    <col min="4" max="4" width="18" customWidth="1"/>
    <col min="5" max="5" width="1.28515625" customWidth="1"/>
    <col min="6" max="6" width="18.7109375" customWidth="1"/>
    <col min="7" max="7" width="1.28515625" customWidth="1"/>
    <col min="8" max="8" width="14.7109375" customWidth="1"/>
    <col min="9" max="9" width="1.28515625" customWidth="1"/>
    <col min="10" max="10" width="15.42578125" customWidth="1"/>
    <col min="11" max="11" width="1.28515625" customWidth="1"/>
    <col min="12" max="12" width="16.7109375" customWidth="1"/>
    <col min="13" max="13" width="1.28515625" customWidth="1"/>
    <col min="14" max="14" width="17.7109375" customWidth="1"/>
    <col min="15" max="15" width="1.28515625" customWidth="1"/>
    <col min="16" max="16" width="14.140625" customWidth="1"/>
    <col min="17" max="17" width="1.28515625" customWidth="1"/>
    <col min="18" max="18" width="15.28515625" customWidth="1"/>
    <col min="19" max="19" width="0.28515625" customWidth="1"/>
  </cols>
  <sheetData>
    <row r="1" spans="1:18" ht="27.75" customHeight="1" x14ac:dyDescent="0.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ht="27.75" customHeight="1" x14ac:dyDescent="0.2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27.75" customHeight="1" x14ac:dyDescent="0.2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4.45" customHeight="1" x14ac:dyDescent="0.2"/>
    <row r="5" spans="1:18" ht="32.25" customHeight="1" x14ac:dyDescent="0.2">
      <c r="A5" s="1" t="s">
        <v>75</v>
      </c>
      <c r="B5" s="11" t="s">
        <v>104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8.5" customHeight="1" x14ac:dyDescent="0.2">
      <c r="D6" s="12" t="s">
        <v>65</v>
      </c>
      <c r="E6" s="12"/>
      <c r="F6" s="12"/>
      <c r="G6" s="12"/>
      <c r="H6" s="12"/>
      <c r="I6" s="12"/>
      <c r="J6" s="12"/>
      <c r="L6" s="12" t="s">
        <v>66</v>
      </c>
      <c r="M6" s="12"/>
      <c r="N6" s="12"/>
      <c r="O6" s="12"/>
      <c r="P6" s="12"/>
      <c r="Q6" s="12"/>
      <c r="R6" s="12"/>
    </row>
    <row r="7" spans="1:18" ht="28.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8.5" customHeight="1" x14ac:dyDescent="0.2">
      <c r="A8" s="12" t="s">
        <v>76</v>
      </c>
      <c r="B8" s="12"/>
      <c r="D8" s="2" t="s">
        <v>77</v>
      </c>
      <c r="F8" s="2" t="s">
        <v>69</v>
      </c>
      <c r="H8" s="2" t="s">
        <v>70</v>
      </c>
      <c r="J8" s="2" t="s">
        <v>20</v>
      </c>
      <c r="L8" s="2" t="s">
        <v>77</v>
      </c>
      <c r="N8" s="2" t="s">
        <v>69</v>
      </c>
      <c r="P8" s="2" t="s">
        <v>70</v>
      </c>
      <c r="R8" s="2" t="s">
        <v>20</v>
      </c>
    </row>
    <row r="9" spans="1:18" ht="28.5" customHeight="1" x14ac:dyDescent="0.2">
      <c r="A9" s="67" t="s">
        <v>39</v>
      </c>
      <c r="B9" s="67"/>
      <c r="D9" s="30">
        <v>71535326</v>
      </c>
      <c r="E9" s="45"/>
      <c r="F9" s="30">
        <v>136451001</v>
      </c>
      <c r="G9" s="45"/>
      <c r="H9" s="30">
        <v>0</v>
      </c>
      <c r="I9" s="45"/>
      <c r="J9" s="30">
        <f>SUM(D9:H9)</f>
        <v>207986327</v>
      </c>
      <c r="K9" s="45"/>
      <c r="L9" s="30">
        <v>457416634</v>
      </c>
      <c r="M9" s="45"/>
      <c r="N9" s="30">
        <v>-185315549</v>
      </c>
      <c r="O9" s="45"/>
      <c r="P9" s="30">
        <v>0</v>
      </c>
      <c r="Q9" s="45"/>
      <c r="R9" s="30">
        <f>SUM(L9:P9)</f>
        <v>272101085</v>
      </c>
    </row>
    <row r="10" spans="1:18" ht="28.5" customHeight="1" thickBot="1" x14ac:dyDescent="0.25">
      <c r="A10" s="14" t="s">
        <v>20</v>
      </c>
      <c r="B10" s="14"/>
      <c r="D10" s="31">
        <v>71535326</v>
      </c>
      <c r="E10" s="57"/>
      <c r="F10" s="31">
        <v>136451001</v>
      </c>
      <c r="G10" s="45"/>
      <c r="H10" s="31">
        <v>0</v>
      </c>
      <c r="I10" s="45"/>
      <c r="J10" s="31">
        <f>SUM(D10:H10)</f>
        <v>207986327</v>
      </c>
      <c r="K10" s="45"/>
      <c r="L10" s="31">
        <v>457416634</v>
      </c>
      <c r="M10" s="45"/>
      <c r="N10" s="31">
        <v>-185315549</v>
      </c>
      <c r="O10" s="45"/>
      <c r="P10" s="31">
        <v>0</v>
      </c>
      <c r="Q10" s="45"/>
      <c r="R10" s="31">
        <f>SUM(L10:P10)</f>
        <v>272101085</v>
      </c>
    </row>
    <row r="11" spans="1:18" ht="13.5" thickTop="1" x14ac:dyDescent="0.2"/>
  </sheetData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Masomeh Farahani</cp:lastModifiedBy>
  <dcterms:created xsi:type="dcterms:W3CDTF">2025-09-23T12:00:54Z</dcterms:created>
  <dcterms:modified xsi:type="dcterms:W3CDTF">2025-09-24T12:11:37Z</dcterms:modified>
</cp:coreProperties>
</file>