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Z:\Investment\فرزانه\صندوق بازارگردانی صنعت مس\گزارش پرتفوی\"/>
    </mc:Choice>
  </mc:AlternateContent>
  <xr:revisionPtr revIDLastSave="0" documentId="13_ncr:1_{699F3358-BB64-4992-BD91-836EA38CD00E}" xr6:coauthVersionLast="47" xr6:coauthVersionMax="47" xr10:uidLastSave="{00000000-0000-0000-0000-000000000000}"/>
  <bookViews>
    <workbookView xWindow="-120" yWindow="-120" windowWidth="29040" windowHeight="15720" tabRatio="903" xr2:uid="{00000000-000D-0000-FFFF-FFFF00000000}"/>
  </bookViews>
  <sheets>
    <sheet name="صورت وضعیت" sheetId="1" r:id="rId1"/>
    <sheet name="سهام" sheetId="2" r:id="rId2"/>
    <sheet name="واحدهای صندوق" sheetId="4" r:id="rId3"/>
    <sheet name="اوراق" sheetId="5" r:id="rId4"/>
    <sheet name="سپرده" sheetId="7" r:id="rId5"/>
    <sheet name="درآمد" sheetId="8" r:id="rId6"/>
    <sheet name="درآمد سرمایه گذاری در سهام" sheetId="9" r:id="rId7"/>
    <sheet name="درآمد سرمایه گذاری در صندوق" sheetId="10" r:id="rId8"/>
    <sheet name="درآمد سرمایه گذاری در اوراق به" sheetId="11" r:id="rId9"/>
    <sheet name="درآمد سپرده بانکی" sheetId="13" r:id="rId10"/>
    <sheet name="درآمد سود سهام" sheetId="15" r:id="rId11"/>
    <sheet name="سود اوراق بهادار" sheetId="17" r:id="rId12"/>
    <sheet name="سود سپرده بانکی" sheetId="18" r:id="rId13"/>
    <sheet name="درآمد ناشی از فروش" sheetId="19" r:id="rId14"/>
    <sheet name="درآمد ناشی از تغییر قیمت اوراق" sheetId="21" r:id="rId15"/>
  </sheets>
  <definedNames>
    <definedName name="_xlnm.Print_Area" localSheetId="3">اوراق!$A$1:$AM$10</definedName>
    <definedName name="_xlnm.Print_Area" localSheetId="5">درآمد!$A$1:$G$12</definedName>
    <definedName name="_xlnm.Print_Area" localSheetId="9">'درآمد سپرده بانکی'!$A$1:$K$11</definedName>
    <definedName name="_xlnm.Print_Area" localSheetId="8">'درآمد سرمایه گذاری در اوراق به'!$A$1:$S$10</definedName>
    <definedName name="_xlnm.Print_Area" localSheetId="6">'درآمد سرمایه گذاری در سهام'!$A$1:$W$11</definedName>
    <definedName name="_xlnm.Print_Area" localSheetId="7">'درآمد سرمایه گذاری در صندوق'!$A$1:$W$11</definedName>
    <definedName name="_xlnm.Print_Area" localSheetId="10">'درآمد سود سهام'!$A$1:$T$10</definedName>
    <definedName name="_xlnm.Print_Area" localSheetId="14">'درآمد ناشی از تغییر قیمت اوراق'!$A$1:$R$12</definedName>
    <definedName name="_xlnm.Print_Area" localSheetId="13">'درآمد ناشی از فروش'!$A$1:$R$12</definedName>
    <definedName name="_xlnm.Print_Area" localSheetId="4">سپرده!$A$1:$M$12</definedName>
    <definedName name="_xlnm.Print_Area" localSheetId="1">سهام!$A$1:$AB$11</definedName>
    <definedName name="_xlnm.Print_Area" localSheetId="11">'سود اوراق بهادار'!$A$1:$R$9</definedName>
    <definedName name="_xlnm.Print_Area" localSheetId="12">'سود سپرده بانکی'!$A$1:$N$11</definedName>
    <definedName name="_xlnm.Print_Area" localSheetId="0">'صورت وضعیت'!#REF!</definedName>
    <definedName name="_xlnm.Print_Area" localSheetId="2">'واحدهای صندوق'!$A$1:$AA$11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2" i="7" l="1"/>
  <c r="D12" i="7"/>
  <c r="T11" i="9" l="1"/>
  <c r="T10" i="9"/>
  <c r="T9" i="9"/>
  <c r="R11" i="9"/>
  <c r="P11" i="9"/>
  <c r="J11" i="9"/>
  <c r="J10" i="9"/>
  <c r="J9" i="9"/>
  <c r="F11" i="9"/>
  <c r="N11" i="9"/>
  <c r="L12" i="7"/>
  <c r="J12" i="7"/>
  <c r="H12" i="7"/>
  <c r="F11" i="8"/>
  <c r="F10" i="8"/>
  <c r="F9" i="8"/>
  <c r="V11" i="9"/>
  <c r="L11" i="9"/>
  <c r="D11" i="9"/>
  <c r="F11" i="10"/>
  <c r="H11" i="10"/>
  <c r="J11" i="10"/>
  <c r="L11" i="10"/>
  <c r="P11" i="10"/>
  <c r="R11" i="10"/>
  <c r="T11" i="10"/>
  <c r="V11" i="10"/>
  <c r="T10" i="10"/>
  <c r="T9" i="10"/>
  <c r="J10" i="10"/>
  <c r="J9" i="10"/>
  <c r="J10" i="11"/>
  <c r="J9" i="11"/>
  <c r="R10" i="11"/>
  <c r="R9" i="11"/>
  <c r="H11" i="13"/>
  <c r="D11" i="13"/>
  <c r="O10" i="15"/>
  <c r="S10" i="15"/>
  <c r="M10" i="15"/>
  <c r="I10" i="15"/>
  <c r="G9" i="17"/>
  <c r="K9" i="17"/>
  <c r="M9" i="17"/>
  <c r="Q9" i="17"/>
  <c r="M11" i="18"/>
  <c r="G11" i="18"/>
  <c r="K11" i="18"/>
  <c r="E11" i="18"/>
  <c r="I11" i="18"/>
  <c r="C11" i="18"/>
  <c r="I12" i="19"/>
  <c r="M12" i="19"/>
  <c r="Q12" i="19"/>
  <c r="E12" i="19"/>
  <c r="C12" i="19"/>
  <c r="G11" i="19"/>
  <c r="G10" i="19"/>
  <c r="G9" i="19"/>
  <c r="G8" i="19"/>
  <c r="O9" i="19"/>
  <c r="O10" i="19"/>
  <c r="O11" i="19"/>
  <c r="O8" i="19"/>
  <c r="K12" i="19"/>
  <c r="E12" i="21"/>
  <c r="G9" i="21"/>
  <c r="G11" i="21"/>
  <c r="G10" i="21"/>
  <c r="G8" i="21"/>
  <c r="O11" i="21"/>
  <c r="O10" i="21"/>
  <c r="O9" i="21"/>
  <c r="O8" i="21"/>
  <c r="I12" i="21"/>
  <c r="K12" i="21"/>
  <c r="M12" i="21"/>
  <c r="Q12" i="21"/>
  <c r="C12" i="21"/>
  <c r="T10" i="5"/>
  <c r="AH10" i="5"/>
  <c r="AJ10" i="5"/>
  <c r="Z11" i="4"/>
  <c r="X11" i="4"/>
  <c r="V11" i="4"/>
  <c r="R11" i="4"/>
  <c r="P11" i="4"/>
  <c r="N11" i="4"/>
  <c r="L11" i="4"/>
  <c r="J11" i="4"/>
  <c r="D11" i="4"/>
  <c r="F11" i="4"/>
  <c r="H11" i="4"/>
  <c r="AA11" i="2"/>
  <c r="K11" i="2"/>
  <c r="Y11" i="2"/>
  <c r="W11" i="2"/>
  <c r="S11" i="2"/>
  <c r="M11" i="2"/>
  <c r="I11" i="2"/>
  <c r="G11" i="2"/>
  <c r="E11" i="2"/>
  <c r="F8" i="8" l="1"/>
  <c r="F12" i="8" s="1"/>
  <c r="G12" i="19"/>
  <c r="O12" i="19"/>
  <c r="G12" i="21"/>
  <c r="O12" i="21"/>
</calcChain>
</file>

<file path=xl/sharedStrings.xml><?xml version="1.0" encoding="utf-8"?>
<sst xmlns="http://schemas.openxmlformats.org/spreadsheetml/2006/main" count="306" uniqueCount="110">
  <si>
    <t>صندوق سرمایه گذاری اختصاصی بازارگردان صنعت مس</t>
  </si>
  <si>
    <t>صورت وضعیت پرتفوی</t>
  </si>
  <si>
    <t>برای ماه منتهی به 1404/05/31</t>
  </si>
  <si>
    <t>-1</t>
  </si>
  <si>
    <t>سرمایه گذاری ها</t>
  </si>
  <si>
    <t>-1-1</t>
  </si>
  <si>
    <t>سرمایه گذاری در سهام و حق تقدم سهام</t>
  </si>
  <si>
    <t>1404/04/31</t>
  </si>
  <si>
    <t>تغییرات طی دوره</t>
  </si>
  <si>
    <t>1404/05/31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</si>
  <si>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</si>
  <si>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</si>
  <si>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</si>
  <si>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</si>
  <si>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</si>
  <si>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</si>
  <si>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</si>
  <si>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</si>
  <si>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</si>
  <si>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ملی‌ صنایع‌ مس‌ ایران‌</t>
  </si>
  <si>
    <t>تامین سرمایه کیمیا</t>
  </si>
  <si>
    <t>جمع</t>
  </si>
  <si>
    <t>نام سهام</t>
  </si>
  <si>
    <t>نرخ سود موثر</t>
  </si>
  <si>
    <t>-2-1</t>
  </si>
  <si>
    <t>سرمایه‌گذاری در واحدهای صندوق های سرمایه گذاری</t>
  </si>
  <si>
    <t>خرید/صدور طی دوره</t>
  </si>
  <si>
    <t>فروش/ابطال طی دوره</t>
  </si>
  <si>
    <t>صندوق</t>
  </si>
  <si>
    <t>تعداد واحد</t>
  </si>
  <si>
    <t>قیمت ابطال / بازار هر واحد</t>
  </si>
  <si>
    <t>صندوق س سپر سرمایه بیدار- ثابت</t>
  </si>
  <si>
    <t>ص.س.درآمد ثابت کیمیا-د</t>
  </si>
  <si>
    <t>-3-1</t>
  </si>
  <si>
    <t>سرمایه‌گذاری در اوراق بهادار با درآمد ثابت یا علی‌الحساب</t>
  </si>
  <si>
    <t>اطلاعات اوراق با درآمد ثابت</t>
  </si>
  <si>
    <t>نام اوراق</t>
  </si>
  <si>
    <t>دارای مجوز از سازمان</t>
  </si>
  <si>
    <t>پذیرفته شده در بورس یا فرابورس</t>
  </si>
  <si>
    <t>تاریخ انتشار اوراق</t>
  </si>
  <si>
    <t>تاریخ سررسید</t>
  </si>
  <si>
    <t>نرخ سود اسمی</t>
  </si>
  <si>
    <t>مرابحه عام دولت89-ش.خ041120</t>
  </si>
  <si>
    <t>بله</t>
  </si>
  <si>
    <t>1400/05/20</t>
  </si>
  <si>
    <t>1404/11/19</t>
  </si>
  <si>
    <t>-4-1</t>
  </si>
  <si>
    <t>سپرده های بانکی</t>
  </si>
  <si>
    <t>مبلغ</t>
  </si>
  <si>
    <t>افزایش</t>
  </si>
  <si>
    <t>کاهش</t>
  </si>
  <si>
    <t>سپرده کوتاه مدت بانک تجارت تخصصی بورس کالا</t>
  </si>
  <si>
    <t>سپرده کوتاه مدت بانک تجارت پارک ساعی</t>
  </si>
  <si>
    <t>صورت وضعیت درآمدها</t>
  </si>
  <si>
    <t>-2</t>
  </si>
  <si>
    <t>شرح</t>
  </si>
  <si>
    <t>یادداشت</t>
  </si>
  <si>
    <t>درصد از کل درآمدها</t>
  </si>
  <si>
    <t>درآمد حاصل از سرمایه گذاری در سهام و حق تقدم سهام</t>
  </si>
  <si>
    <t>1-2</t>
  </si>
  <si>
    <t>درآمد حاصل از سرمایه گذاری در واحدهای صندوق های سرمایه گذاری</t>
  </si>
  <si>
    <t>2-2</t>
  </si>
  <si>
    <t>درآمد حاصل از سرمایه گذاری در اوراق بهادار با درآمد ثابت</t>
  </si>
  <si>
    <t>3-2</t>
  </si>
  <si>
    <t>درآمد حاصل از سرمایه گذاری در سپرده بانکی و گواهی سپرده</t>
  </si>
  <si>
    <t>4-2</t>
  </si>
  <si>
    <t>-1-2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</si>
  <si>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</si>
  <si>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</si>
  <si>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</si>
  <si>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</si>
  <si>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</si>
  <si>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</si>
  <si>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-2-2</t>
  </si>
  <si>
    <t>درآمد سود صندوق</t>
  </si>
  <si>
    <t>صندوق ص.س.درآمد ثابت کیمیا-د</t>
  </si>
  <si>
    <t>-3-2</t>
  </si>
  <si>
    <t>عنوان</t>
  </si>
  <si>
    <t>درآمد سود اوراق</t>
  </si>
  <si>
    <t>-4-2</t>
  </si>
  <si>
    <t>درآمد حاصل از سرمایه­گذاری در سپرده بانکی و گواهی سپرده</t>
  </si>
  <si>
    <t>نام سپرده بانکی</t>
  </si>
  <si>
    <t>سود سپرده بانکی و گواهی سپرده</t>
  </si>
  <si>
    <t>درصد سود به میانگین سپرده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</si>
  <si>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</si>
  <si>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</si>
  <si>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</si>
  <si>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</si>
  <si>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</si>
  <si>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</si>
  <si>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</si>
  <si>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1404/02/17</t>
  </si>
  <si>
    <t>سود اوراق بهادار با درآمد ثابت</t>
  </si>
  <si>
    <t>نرخ سود علی الحساب</t>
  </si>
  <si>
    <t>درآمد سود</t>
  </si>
  <si>
    <t>خالص درآمد</t>
  </si>
  <si>
    <t>سود سپرده بانکی</t>
  </si>
  <si>
    <t>خالص بهای فروش</t>
  </si>
  <si>
    <t>ارزش دفتری</t>
  </si>
  <si>
    <t>سود و زیان ناشی از فروش</t>
  </si>
  <si>
    <t>درآمد ناشی از تغییر قیمت اوراق بهادار</t>
  </si>
  <si>
    <t>سود و زیان ناشی از تغییر قیمت</t>
  </si>
  <si>
    <t>صندوق سرمایه‌گذاری اختصاصی بازارگردان صنعت مس</t>
  </si>
  <si>
    <t>سود (زیان) حاصل از فروش اوراق بهادار</t>
  </si>
  <si>
    <t>سپرده کوتاه مدت بانک تجارت</t>
  </si>
  <si>
    <t>درآمد حاصل از سرمایه‌گذاری در اوراق بهادار با درآمد ثابت:</t>
  </si>
  <si>
    <t>درآمد حاصل از سرمایه‌گذاری در واحدهای صندوق</t>
  </si>
  <si>
    <t>درآمد حاصل از سرمایه‌گذاری در سهام و حق تقدم سهام</t>
  </si>
  <si>
    <t>سرمایه‌گذاری در سپرده‌ بانکی</t>
  </si>
  <si>
    <t>درآمد حاصل از سرمایه‌گذاری‌ها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</si>
</sst>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7" x14ac:knownFonts="1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sz val="10"/>
      <color rgb="FF000000"/>
      <name val="Arial"/>
      <charset val="1"/>
    </font>
    <font>
      <sz val="10"/>
      <color rgb="FF000000"/>
      <name val="B Nazanin"/>
      <charset val="17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60">
    <xf numFmtId="0" fontId="0" fillId="0" borderId="0" xfId="0" applyAlignment="1">
      <alignment horizontal="left"/>
    </xf>
    <xf numFmtId="0" fontId="2" fillId="0" borderId="0" xfId="0" applyFont="1" applyFill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3" fillId="0" borderId="3" xfId="0" applyFont="1" applyFill="1" applyBorder="1" applyAlignment="1">
      <alignment horizontal="center" vertical="center"/>
    </xf>
    <xf numFmtId="3" fontId="4" fillId="0" borderId="2" xfId="0" applyNumberFormat="1" applyFont="1" applyFill="1" applyBorder="1" applyAlignment="1">
      <alignment horizontal="right" vertical="top"/>
    </xf>
    <xf numFmtId="3" fontId="4" fillId="0" borderId="4" xfId="0" applyNumberFormat="1" applyFont="1" applyFill="1" applyBorder="1" applyAlignment="1">
      <alignment horizontal="right" vertical="top"/>
    </xf>
    <xf numFmtId="0" fontId="3" fillId="0" borderId="5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3" fontId="4" fillId="0" borderId="2" xfId="0" applyNumberFormat="1" applyFont="1" applyFill="1" applyBorder="1" applyAlignment="1">
      <alignment horizontal="center" vertical="top"/>
    </xf>
    <xf numFmtId="3" fontId="4" fillId="0" borderId="4" xfId="0" applyNumberFormat="1" applyFont="1" applyFill="1" applyBorder="1" applyAlignment="1">
      <alignment horizontal="center" vertical="top"/>
    </xf>
    <xf numFmtId="0" fontId="0" fillId="0" borderId="0" xfId="0" applyAlignment="1">
      <alignment horizontal="center"/>
    </xf>
    <xf numFmtId="3" fontId="4" fillId="0" borderId="5" xfId="0" applyNumberFormat="1" applyFont="1" applyFill="1" applyBorder="1" applyAlignment="1">
      <alignment horizontal="center" vertical="top"/>
    </xf>
    <xf numFmtId="3" fontId="4" fillId="0" borderId="2" xfId="0" applyNumberFormat="1" applyFont="1" applyFill="1" applyBorder="1" applyAlignment="1">
      <alignment horizontal="center" vertical="center"/>
    </xf>
    <xf numFmtId="3" fontId="4" fillId="0" borderId="4" xfId="0" applyNumberFormat="1" applyFont="1" applyFill="1" applyBorder="1" applyAlignment="1">
      <alignment horizontal="center" vertical="center"/>
    </xf>
    <xf numFmtId="4" fontId="4" fillId="0" borderId="2" xfId="0" applyNumberFormat="1" applyFont="1" applyFill="1" applyBorder="1" applyAlignment="1">
      <alignment horizontal="center" vertical="center"/>
    </xf>
    <xf numFmtId="4" fontId="4" fillId="0" borderId="4" xfId="0" applyNumberFormat="1" applyFont="1" applyFill="1" applyBorder="1" applyAlignment="1">
      <alignment horizontal="center" vertical="center"/>
    </xf>
    <xf numFmtId="3" fontId="4" fillId="0" borderId="5" xfId="0" applyNumberFormat="1" applyFont="1" applyFill="1" applyBorder="1" applyAlignment="1">
      <alignment horizontal="center" vertical="center"/>
    </xf>
    <xf numFmtId="4" fontId="4" fillId="0" borderId="5" xfId="0" applyNumberFormat="1" applyFont="1" applyFill="1" applyBorder="1" applyAlignment="1">
      <alignment horizontal="center" vertical="center"/>
    </xf>
    <xf numFmtId="3" fontId="0" fillId="0" borderId="0" xfId="0" applyNumberFormat="1" applyAlignment="1">
      <alignment horizontal="left"/>
    </xf>
    <xf numFmtId="0" fontId="0" fillId="0" borderId="0" xfId="0" applyFill="1" applyAlignment="1">
      <alignment horizontal="left"/>
    </xf>
    <xf numFmtId="0" fontId="0" fillId="0" borderId="2" xfId="0" applyFill="1" applyBorder="1" applyAlignment="1">
      <alignment horizontal="left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/>
    </xf>
    <xf numFmtId="3" fontId="0" fillId="0" borderId="0" xfId="0" applyNumberFormat="1" applyFill="1" applyAlignment="1">
      <alignment horizontal="left"/>
    </xf>
    <xf numFmtId="37" fontId="4" fillId="0" borderId="2" xfId="0" applyNumberFormat="1" applyFont="1" applyFill="1" applyBorder="1" applyAlignment="1">
      <alignment horizontal="center" vertical="center"/>
    </xf>
    <xf numFmtId="37" fontId="4" fillId="0" borderId="4" xfId="0" applyNumberFormat="1" applyFont="1" applyFill="1" applyBorder="1" applyAlignment="1">
      <alignment horizontal="center" vertical="center"/>
    </xf>
    <xf numFmtId="37" fontId="4" fillId="0" borderId="5" xfId="0" applyNumberFormat="1" applyFont="1" applyFill="1" applyBorder="1" applyAlignment="1">
      <alignment horizontal="center" vertical="center"/>
    </xf>
    <xf numFmtId="164" fontId="0" fillId="0" borderId="0" xfId="1" applyNumberFormat="1" applyFont="1" applyAlignment="1">
      <alignment horizontal="left"/>
    </xf>
    <xf numFmtId="0" fontId="6" fillId="0" borderId="0" xfId="0" applyFont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4" fontId="4" fillId="0" borderId="6" xfId="0" applyNumberFormat="1" applyFont="1" applyFill="1" applyBorder="1" applyAlignment="1">
      <alignment horizontal="center" vertical="center"/>
    </xf>
    <xf numFmtId="3" fontId="4" fillId="0" borderId="6" xfId="0" applyNumberFormat="1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3" fontId="4" fillId="0" borderId="0" xfId="0" applyNumberFormat="1" applyFont="1" applyFill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37" fontId="4" fillId="0" borderId="0" xfId="0" applyNumberFormat="1" applyFont="1" applyFill="1" applyAlignment="1">
      <alignment horizontal="center" vertical="center"/>
    </xf>
    <xf numFmtId="37" fontId="0" fillId="0" borderId="0" xfId="0" applyNumberForma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4" fontId="4" fillId="0" borderId="0" xfId="0" applyNumberFormat="1" applyFont="1" applyFill="1" applyAlignment="1">
      <alignment horizontal="center" vertical="center"/>
    </xf>
    <xf numFmtId="10" fontId="4" fillId="0" borderId="2" xfId="0" applyNumberFormat="1" applyFont="1" applyFill="1" applyBorder="1" applyAlignment="1">
      <alignment horizontal="center" vertical="center"/>
    </xf>
    <xf numFmtId="10" fontId="4" fillId="0" borderId="0" xfId="0" applyNumberFormat="1" applyFont="1" applyFill="1" applyAlignment="1">
      <alignment horizontal="center" vertical="center"/>
    </xf>
    <xf numFmtId="10" fontId="4" fillId="0" borderId="4" xfId="0" applyNumberFormat="1" applyFont="1" applyFill="1" applyBorder="1" applyAlignment="1">
      <alignment horizontal="center" vertical="center"/>
    </xf>
    <xf numFmtId="37" fontId="4" fillId="0" borderId="6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right" vertical="center"/>
    </xf>
    <xf numFmtId="0" fontId="3" fillId="0" borderId="5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2247900</xdr:colOff>
      <xdr:row>1</xdr:row>
      <xdr:rowOff>133350</xdr:rowOff>
    </xdr:from>
    <xdr:to>
      <xdr:col>2</xdr:col>
      <xdr:colOff>178452</xdr:colOff>
      <xdr:row>15</xdr:row>
      <xdr:rowOff>85725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56221B4-40FC-407D-916B-49184B9B1B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8117548" y="295275"/>
          <a:ext cx="2807352" cy="22193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0:C22"/>
  <sheetViews>
    <sheetView rightToLeft="1" tabSelected="1" workbookViewId="0">
      <selection activeCell="A30" sqref="A30"/>
    </sheetView>
  </sheetViews>
  <sheetFormatPr defaultRowHeight="12.75" x14ac:dyDescent="0.2"/>
  <cols>
    <col min="1" max="3" width="36.5703125" customWidth="1"/>
  </cols>
  <sheetData>
    <row r="20" spans="1:3" ht="25.5" x14ac:dyDescent="0.2">
      <c r="A20" s="50" t="s">
        <v>102</v>
      </c>
      <c r="B20" s="50"/>
      <c r="C20" s="50"/>
    </row>
    <row r="21" spans="1:3" ht="25.5" x14ac:dyDescent="0.2">
      <c r="A21" s="50" t="s">
        <v>1</v>
      </c>
      <c r="B21" s="50"/>
      <c r="C21" s="50"/>
    </row>
    <row r="22" spans="1:3" ht="25.5" x14ac:dyDescent="0.2">
      <c r="A22" s="50" t="s">
        <v>2</v>
      </c>
      <c r="B22" s="50"/>
      <c r="C22" s="50"/>
    </row>
  </sheetData>
  <mergeCells count="3">
    <mergeCell ref="A20:C20"/>
    <mergeCell ref="A21:C21"/>
    <mergeCell ref="A22:C22"/>
  </mergeCells>
  <pageMargins left="0.39" right="0.39" top="0.39" bottom="0.39" header="0" footer="0"/>
  <pageSetup paperSize="0" fitToHeight="0" orientation="landscape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J11"/>
  <sheetViews>
    <sheetView rightToLeft="1" workbookViewId="0">
      <selection activeCell="A35" sqref="A35"/>
    </sheetView>
  </sheetViews>
  <sheetFormatPr defaultRowHeight="12.75" x14ac:dyDescent="0.2"/>
  <cols>
    <col min="1" max="1" width="6.5703125" bestFit="1" customWidth="1"/>
    <col min="2" max="2" width="40.28515625" customWidth="1"/>
    <col min="3" max="3" width="1.28515625" customWidth="1"/>
    <col min="4" max="4" width="27.7109375" bestFit="1" customWidth="1"/>
    <col min="5" max="5" width="1.28515625" customWidth="1"/>
    <col min="6" max="6" width="24.5703125" bestFit="1" customWidth="1"/>
    <col min="7" max="7" width="1.28515625" customWidth="1"/>
    <col min="8" max="8" width="27.7109375" bestFit="1" customWidth="1"/>
    <col min="9" max="9" width="1.28515625" customWidth="1"/>
    <col min="10" max="10" width="24.5703125" bestFit="1" customWidth="1"/>
    <col min="11" max="11" width="0.28515625" customWidth="1"/>
  </cols>
  <sheetData>
    <row r="1" spans="1:10" ht="34.5" customHeight="1" x14ac:dyDescent="0.2">
      <c r="A1" s="50" t="s">
        <v>102</v>
      </c>
      <c r="B1" s="50"/>
      <c r="C1" s="50"/>
      <c r="D1" s="50"/>
      <c r="E1" s="50"/>
      <c r="F1" s="50"/>
      <c r="G1" s="50"/>
      <c r="H1" s="50"/>
      <c r="I1" s="50"/>
      <c r="J1" s="50"/>
    </row>
    <row r="2" spans="1:10" ht="34.5" customHeight="1" x14ac:dyDescent="0.2">
      <c r="A2" s="50" t="s">
        <v>53</v>
      </c>
      <c r="B2" s="50"/>
      <c r="C2" s="50"/>
      <c r="D2" s="50"/>
      <c r="E2" s="50"/>
      <c r="F2" s="50"/>
      <c r="G2" s="50"/>
      <c r="H2" s="50"/>
      <c r="I2" s="50"/>
      <c r="J2" s="50"/>
    </row>
    <row r="3" spans="1:10" ht="34.5" customHeight="1" x14ac:dyDescent="0.2">
      <c r="A3" s="50" t="s">
        <v>2</v>
      </c>
      <c r="B3" s="50"/>
      <c r="C3" s="50"/>
      <c r="D3" s="50"/>
      <c r="E3" s="50"/>
      <c r="F3" s="50"/>
      <c r="G3" s="50"/>
      <c r="H3" s="50"/>
      <c r="I3" s="50"/>
      <c r="J3" s="50"/>
    </row>
    <row r="4" spans="1:10" ht="14.45" customHeight="1" x14ac:dyDescent="0.2"/>
    <row r="5" spans="1:10" s="10" customFormat="1" ht="28.5" customHeight="1" x14ac:dyDescent="0.2">
      <c r="A5" s="44" t="s">
        <v>79</v>
      </c>
      <c r="B5" s="53" t="s">
        <v>80</v>
      </c>
      <c r="C5" s="53"/>
      <c r="D5" s="53"/>
      <c r="E5" s="53"/>
      <c r="F5" s="53"/>
      <c r="G5" s="53"/>
      <c r="H5" s="53"/>
      <c r="I5" s="53"/>
      <c r="J5" s="53"/>
    </row>
    <row r="6" spans="1:10" s="10" customFormat="1" ht="28.5" customHeight="1" x14ac:dyDescent="0.2">
      <c r="D6" s="51" t="s">
        <v>67</v>
      </c>
      <c r="E6" s="51"/>
      <c r="F6" s="51"/>
      <c r="H6" s="51" t="s">
        <v>68</v>
      </c>
      <c r="I6" s="51"/>
      <c r="J6" s="51"/>
    </row>
    <row r="7" spans="1:10" s="10" customFormat="1" ht="28.5" customHeight="1" x14ac:dyDescent="0.2">
      <c r="A7" s="51" t="s">
        <v>81</v>
      </c>
      <c r="B7" s="51"/>
      <c r="D7" s="9" t="s">
        <v>82</v>
      </c>
      <c r="E7" s="33"/>
      <c r="F7" s="9" t="s">
        <v>83</v>
      </c>
      <c r="H7" s="9" t="s">
        <v>82</v>
      </c>
      <c r="I7" s="33"/>
      <c r="J7" s="9" t="s">
        <v>83</v>
      </c>
    </row>
    <row r="8" spans="1:10" s="10" customFormat="1" ht="28.5" customHeight="1" x14ac:dyDescent="0.2">
      <c r="A8" s="55" t="s">
        <v>51</v>
      </c>
      <c r="B8" s="55"/>
      <c r="D8" s="15">
        <v>0</v>
      </c>
      <c r="F8" s="17"/>
      <c r="H8" s="15">
        <v>3491</v>
      </c>
      <c r="J8" s="17"/>
    </row>
    <row r="9" spans="1:10" s="10" customFormat="1" ht="28.5" customHeight="1" x14ac:dyDescent="0.2">
      <c r="A9" s="59" t="s">
        <v>52</v>
      </c>
      <c r="B9" s="59"/>
      <c r="D9" s="40">
        <v>255579</v>
      </c>
      <c r="F9" s="45"/>
      <c r="H9" s="40">
        <v>7338527</v>
      </c>
      <c r="J9" s="45"/>
    </row>
    <row r="10" spans="1:10" s="10" customFormat="1" ht="28.5" customHeight="1" x14ac:dyDescent="0.2">
      <c r="A10" s="56" t="s">
        <v>52</v>
      </c>
      <c r="B10" s="56"/>
      <c r="D10" s="16">
        <v>496510</v>
      </c>
      <c r="F10" s="18"/>
      <c r="H10" s="16">
        <v>8744132</v>
      </c>
      <c r="J10" s="18"/>
    </row>
    <row r="11" spans="1:10" s="10" customFormat="1" ht="28.5" customHeight="1" x14ac:dyDescent="0.2">
      <c r="A11" s="54" t="s">
        <v>21</v>
      </c>
      <c r="B11" s="54"/>
      <c r="D11" s="19">
        <f>SUM(D8:D10)</f>
        <v>752089</v>
      </c>
      <c r="F11" s="19"/>
      <c r="H11" s="19">
        <f>SUM(H8:H10)</f>
        <v>16086150</v>
      </c>
      <c r="J11" s="19"/>
    </row>
  </sheetData>
  <mergeCells count="11">
    <mergeCell ref="A7:B7"/>
    <mergeCell ref="A8:B8"/>
    <mergeCell ref="A9:B9"/>
    <mergeCell ref="A10:B10"/>
    <mergeCell ref="A11:B11"/>
    <mergeCell ref="A1:J1"/>
    <mergeCell ref="A2:J2"/>
    <mergeCell ref="A3:J3"/>
    <mergeCell ref="B5:J5"/>
    <mergeCell ref="D6:F6"/>
    <mergeCell ref="H6:J6"/>
  </mergeCells>
  <pageMargins left="0.39" right="0.39" top="0.39" bottom="0.39" header="0" footer="0"/>
  <pageSetup paperSize="0" fitToHeight="0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S13"/>
  <sheetViews>
    <sheetView rightToLeft="1" workbookViewId="0">
      <selection activeCell="A35" sqref="A35"/>
    </sheetView>
  </sheetViews>
  <sheetFormatPr defaultRowHeight="12.75" x14ac:dyDescent="0.2"/>
  <cols>
    <col min="1" max="1" width="24" customWidth="1"/>
    <col min="2" max="2" width="1.28515625" customWidth="1"/>
    <col min="3" max="3" width="16.85546875" customWidth="1"/>
    <col min="4" max="4" width="1.28515625" customWidth="1"/>
    <col min="5" max="5" width="28.140625" bestFit="1" customWidth="1"/>
    <col min="6" max="6" width="1.28515625" customWidth="1"/>
    <col min="7" max="7" width="18.85546875" bestFit="1" customWidth="1"/>
    <col min="8" max="8" width="1.28515625" customWidth="1"/>
    <col min="9" max="9" width="19" bestFit="1" customWidth="1"/>
    <col min="10" max="10" width="1.28515625" customWidth="1"/>
    <col min="11" max="11" width="10.7109375" bestFit="1" customWidth="1"/>
    <col min="12" max="12" width="1.28515625" customWidth="1"/>
    <col min="13" max="13" width="20" bestFit="1" customWidth="1"/>
    <col min="14" max="14" width="1.28515625" customWidth="1"/>
    <col min="15" max="15" width="20.5703125" customWidth="1"/>
    <col min="16" max="16" width="1.28515625" customWidth="1"/>
    <col min="17" max="17" width="10.7109375" bestFit="1" customWidth="1"/>
    <col min="18" max="18" width="1.28515625" customWidth="1"/>
    <col min="19" max="19" width="20" bestFit="1" customWidth="1"/>
    <col min="20" max="20" width="0.28515625" customWidth="1"/>
  </cols>
  <sheetData>
    <row r="1" spans="1:19" ht="34.5" customHeight="1" x14ac:dyDescent="0.2">
      <c r="A1" s="50" t="s">
        <v>102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</row>
    <row r="2" spans="1:19" ht="34.5" customHeight="1" x14ac:dyDescent="0.2">
      <c r="A2" s="50" t="s">
        <v>53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</row>
    <row r="3" spans="1:19" ht="34.5" customHeight="1" x14ac:dyDescent="0.2">
      <c r="A3" s="50" t="s">
        <v>2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</row>
    <row r="4" spans="1:19" ht="14.45" customHeight="1" x14ac:dyDescent="0.2"/>
    <row r="5" spans="1:19" ht="28.5" customHeight="1" x14ac:dyDescent="0.2">
      <c r="A5" s="53" t="s">
        <v>70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</row>
    <row r="6" spans="1:19" s="10" customFormat="1" ht="28.5" customHeight="1" x14ac:dyDescent="0.2">
      <c r="A6" s="51" t="s">
        <v>22</v>
      </c>
      <c r="C6" s="51" t="s">
        <v>84</v>
      </c>
      <c r="D6" s="51"/>
      <c r="E6" s="51"/>
      <c r="F6" s="51"/>
      <c r="G6" s="51"/>
      <c r="I6" s="51" t="s">
        <v>67</v>
      </c>
      <c r="J6" s="51"/>
      <c r="K6" s="51"/>
      <c r="L6" s="51"/>
      <c r="M6" s="51"/>
      <c r="O6" s="51" t="s">
        <v>68</v>
      </c>
      <c r="P6" s="51"/>
      <c r="Q6" s="51"/>
      <c r="R6" s="51"/>
      <c r="S6" s="51"/>
    </row>
    <row r="7" spans="1:19" s="10" customFormat="1" ht="28.5" customHeight="1" x14ac:dyDescent="0.2">
      <c r="A7" s="51"/>
      <c r="C7" s="9" t="s">
        <v>85</v>
      </c>
      <c r="D7" s="33"/>
      <c r="E7" s="9" t="s">
        <v>86</v>
      </c>
      <c r="F7" s="33"/>
      <c r="G7" s="9" t="s">
        <v>87</v>
      </c>
      <c r="I7" s="9" t="s">
        <v>88</v>
      </c>
      <c r="J7" s="33"/>
      <c r="K7" s="9" t="s">
        <v>89</v>
      </c>
      <c r="L7" s="33"/>
      <c r="M7" s="9" t="s">
        <v>90</v>
      </c>
      <c r="O7" s="9" t="s">
        <v>88</v>
      </c>
      <c r="P7" s="33"/>
      <c r="Q7" s="9" t="s">
        <v>89</v>
      </c>
      <c r="R7" s="33"/>
      <c r="S7" s="9" t="s">
        <v>90</v>
      </c>
    </row>
    <row r="8" spans="1:19" s="10" customFormat="1" ht="28.5" customHeight="1" x14ac:dyDescent="0.2">
      <c r="A8" s="38" t="s">
        <v>19</v>
      </c>
      <c r="C8" s="38" t="s">
        <v>7</v>
      </c>
      <c r="E8" s="15">
        <v>2222087108</v>
      </c>
      <c r="G8" s="15">
        <v>370</v>
      </c>
      <c r="I8" s="15">
        <v>822172229960</v>
      </c>
      <c r="K8" s="15">
        <v>0</v>
      </c>
      <c r="M8" s="15">
        <v>822172229960</v>
      </c>
      <c r="O8" s="15">
        <v>822172229960</v>
      </c>
      <c r="Q8" s="15">
        <v>0</v>
      </c>
      <c r="S8" s="15">
        <v>822172229960</v>
      </c>
    </row>
    <row r="9" spans="1:19" s="10" customFormat="1" ht="28.5" customHeight="1" x14ac:dyDescent="0.2">
      <c r="A9" s="41" t="s">
        <v>20</v>
      </c>
      <c r="C9" s="41" t="s">
        <v>91</v>
      </c>
      <c r="E9" s="16">
        <v>3667623586</v>
      </c>
      <c r="G9" s="16">
        <v>320</v>
      </c>
      <c r="I9" s="16">
        <v>0</v>
      </c>
      <c r="K9" s="16">
        <v>0</v>
      </c>
      <c r="M9" s="16">
        <v>0</v>
      </c>
      <c r="O9" s="16">
        <v>1173639547520</v>
      </c>
      <c r="Q9" s="16">
        <v>0</v>
      </c>
      <c r="S9" s="16">
        <v>1173639547520</v>
      </c>
    </row>
    <row r="10" spans="1:19" s="10" customFormat="1" ht="28.5" customHeight="1" x14ac:dyDescent="0.2">
      <c r="A10" s="7" t="s">
        <v>21</v>
      </c>
      <c r="C10" s="19"/>
      <c r="E10" s="19"/>
      <c r="G10" s="19"/>
      <c r="I10" s="19">
        <f>SUM(I8:I9)</f>
        <v>822172229960</v>
      </c>
      <c r="K10" s="19">
        <v>0</v>
      </c>
      <c r="M10" s="19">
        <f>SUM(M8:M9)</f>
        <v>822172229960</v>
      </c>
      <c r="O10" s="19">
        <f>SUM(O8:O9)</f>
        <v>1995811777480</v>
      </c>
      <c r="Q10" s="19">
        <v>0</v>
      </c>
      <c r="S10" s="19">
        <f>SUM(S8:S9)</f>
        <v>1995811777480</v>
      </c>
    </row>
    <row r="13" spans="1:19" x14ac:dyDescent="0.2">
      <c r="O13" s="21"/>
    </row>
  </sheetData>
  <mergeCells count="8">
    <mergeCell ref="A1:S1"/>
    <mergeCell ref="A2:S2"/>
    <mergeCell ref="A3:S3"/>
    <mergeCell ref="A5:S5"/>
    <mergeCell ref="A6:A7"/>
    <mergeCell ref="C6:G6"/>
    <mergeCell ref="I6:M6"/>
    <mergeCell ref="O6:S6"/>
  </mergeCells>
  <pageMargins left="0.39" right="0.39" top="0.39" bottom="0.39" header="0" footer="0"/>
  <pageSetup paperSize="0" fitToHeight="0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Q12"/>
  <sheetViews>
    <sheetView rightToLeft="1" workbookViewId="0">
      <selection activeCell="A35" sqref="A35"/>
    </sheetView>
  </sheetViews>
  <sheetFormatPr defaultRowHeight="12.75" x14ac:dyDescent="0.2"/>
  <cols>
    <col min="1" max="1" width="39" customWidth="1"/>
    <col min="2" max="2" width="1.28515625" customWidth="1"/>
    <col min="3" max="3" width="14.28515625" customWidth="1"/>
    <col min="4" max="4" width="1.28515625" customWidth="1"/>
    <col min="5" max="5" width="20.7109375" customWidth="1"/>
    <col min="6" max="6" width="1.28515625" customWidth="1"/>
    <col min="7" max="7" width="14.28515625" customWidth="1"/>
    <col min="8" max="8" width="1.28515625" customWidth="1"/>
    <col min="9" max="9" width="10.42578125" customWidth="1"/>
    <col min="10" max="10" width="1.28515625" customWidth="1"/>
    <col min="11" max="11" width="15.5703125" customWidth="1"/>
    <col min="12" max="12" width="1.28515625" customWidth="1"/>
    <col min="13" max="13" width="14.28515625" customWidth="1"/>
    <col min="14" max="14" width="1.28515625" customWidth="1"/>
    <col min="15" max="15" width="10.42578125" customWidth="1"/>
    <col min="16" max="16" width="1.28515625" customWidth="1"/>
    <col min="17" max="17" width="15.5703125" customWidth="1"/>
    <col min="18" max="18" width="0.28515625" customWidth="1"/>
  </cols>
  <sheetData>
    <row r="1" spans="1:17" ht="31.5" customHeight="1" x14ac:dyDescent="0.2">
      <c r="A1" s="50" t="s">
        <v>102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</row>
    <row r="2" spans="1:17" ht="31.5" customHeight="1" x14ac:dyDescent="0.2">
      <c r="A2" s="50" t="s">
        <v>53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</row>
    <row r="3" spans="1:17" ht="31.5" customHeight="1" x14ac:dyDescent="0.2">
      <c r="A3" s="50" t="s">
        <v>2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</row>
    <row r="4" spans="1:17" ht="14.45" customHeight="1" x14ac:dyDescent="0.2"/>
    <row r="5" spans="1:17" s="10" customFormat="1" ht="26.25" customHeight="1" x14ac:dyDescent="0.2">
      <c r="A5" s="53" t="s">
        <v>92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</row>
    <row r="6" spans="1:17" s="10" customFormat="1" ht="26.25" customHeight="1" x14ac:dyDescent="0.2">
      <c r="A6" s="51" t="s">
        <v>55</v>
      </c>
      <c r="G6" s="51" t="s">
        <v>67</v>
      </c>
      <c r="H6" s="51"/>
      <c r="I6" s="51"/>
      <c r="J6" s="51"/>
      <c r="K6" s="51"/>
      <c r="M6" s="51" t="s">
        <v>68</v>
      </c>
      <c r="N6" s="51"/>
      <c r="O6" s="51"/>
      <c r="P6" s="51"/>
      <c r="Q6" s="51"/>
    </row>
    <row r="7" spans="1:17" s="10" customFormat="1" ht="26.25" customHeight="1" x14ac:dyDescent="0.2">
      <c r="A7" s="51"/>
      <c r="C7" s="8" t="s">
        <v>40</v>
      </c>
      <c r="E7" s="8" t="s">
        <v>93</v>
      </c>
      <c r="G7" s="9" t="s">
        <v>94</v>
      </c>
      <c r="H7" s="33"/>
      <c r="I7" s="9" t="s">
        <v>89</v>
      </c>
      <c r="J7" s="33"/>
      <c r="K7" s="9" t="s">
        <v>95</v>
      </c>
      <c r="M7" s="9" t="s">
        <v>94</v>
      </c>
      <c r="N7" s="33"/>
      <c r="O7" s="9" t="s">
        <v>89</v>
      </c>
      <c r="P7" s="33"/>
      <c r="Q7" s="9" t="s">
        <v>95</v>
      </c>
    </row>
    <row r="8" spans="1:17" s="10" customFormat="1" ht="26.25" customHeight="1" x14ac:dyDescent="0.2">
      <c r="A8" s="34" t="s">
        <v>42</v>
      </c>
      <c r="C8" s="34" t="s">
        <v>45</v>
      </c>
      <c r="E8" s="35">
        <v>23</v>
      </c>
      <c r="G8" s="36">
        <v>77964133</v>
      </c>
      <c r="I8" s="36">
        <v>0</v>
      </c>
      <c r="K8" s="36">
        <v>77964133</v>
      </c>
      <c r="M8" s="36">
        <v>385881308</v>
      </c>
      <c r="O8" s="36">
        <v>0</v>
      </c>
      <c r="Q8" s="36">
        <v>385881308</v>
      </c>
    </row>
    <row r="9" spans="1:17" s="10" customFormat="1" ht="26.25" customHeight="1" thickBot="1" x14ac:dyDescent="0.25">
      <c r="A9" s="7" t="s">
        <v>21</v>
      </c>
      <c r="C9" s="19"/>
      <c r="E9" s="19"/>
      <c r="G9" s="19">
        <f>SUM(G8)</f>
        <v>77964133</v>
      </c>
      <c r="I9" s="19">
        <v>0</v>
      </c>
      <c r="K9" s="19">
        <f>SUM(K8)</f>
        <v>77964133</v>
      </c>
      <c r="M9" s="19">
        <f>SUM(M8)</f>
        <v>385881308</v>
      </c>
      <c r="O9" s="19">
        <v>0</v>
      </c>
      <c r="Q9" s="19">
        <f>SUM(Q8)</f>
        <v>385881308</v>
      </c>
    </row>
    <row r="10" spans="1:17" s="10" customFormat="1" ht="13.5" thickTop="1" x14ac:dyDescent="0.2"/>
    <row r="11" spans="1:17" s="10" customFormat="1" x14ac:dyDescent="0.2"/>
    <row r="12" spans="1:17" s="10" customFormat="1" x14ac:dyDescent="0.2"/>
  </sheetData>
  <mergeCells count="7">
    <mergeCell ref="A1:Q1"/>
    <mergeCell ref="A2:Q2"/>
    <mergeCell ref="A3:Q3"/>
    <mergeCell ref="A5:Q5"/>
    <mergeCell ref="A6:A7"/>
    <mergeCell ref="G6:K6"/>
    <mergeCell ref="M6:Q6"/>
  </mergeCells>
  <pageMargins left="0.39" right="0.39" top="0.39" bottom="0.39" header="0" footer="0"/>
  <pageSetup paperSize="0" fitToHeight="0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M16"/>
  <sheetViews>
    <sheetView rightToLeft="1" workbookViewId="0">
      <selection activeCell="A35" sqref="A35"/>
    </sheetView>
  </sheetViews>
  <sheetFormatPr defaultRowHeight="12.75" x14ac:dyDescent="0.2"/>
  <cols>
    <col min="1" max="1" width="41.7109375" customWidth="1"/>
    <col min="2" max="2" width="1.28515625" customWidth="1"/>
    <col min="3" max="3" width="14.28515625" customWidth="1"/>
    <col min="4" max="4" width="1.28515625" customWidth="1"/>
    <col min="5" max="5" width="12" customWidth="1"/>
    <col min="6" max="6" width="1.28515625" customWidth="1"/>
    <col min="7" max="7" width="15.5703125" customWidth="1"/>
    <col min="8" max="8" width="1.28515625" customWidth="1"/>
    <col min="9" max="9" width="14.28515625" customWidth="1"/>
    <col min="10" max="10" width="1.28515625" customWidth="1"/>
    <col min="11" max="11" width="12.85546875" customWidth="1"/>
    <col min="12" max="12" width="1.28515625" customWidth="1"/>
    <col min="13" max="13" width="15.5703125" customWidth="1"/>
    <col min="14" max="14" width="0.28515625" customWidth="1"/>
  </cols>
  <sheetData>
    <row r="1" spans="1:13" ht="29.25" customHeight="1" x14ac:dyDescent="0.2">
      <c r="A1" s="50" t="s">
        <v>102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</row>
    <row r="2" spans="1:13" ht="29.25" customHeight="1" x14ac:dyDescent="0.2">
      <c r="A2" s="50" t="s">
        <v>53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</row>
    <row r="3" spans="1:13" ht="29.25" customHeight="1" x14ac:dyDescent="0.2">
      <c r="A3" s="50" t="s">
        <v>2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</row>
    <row r="4" spans="1:13" ht="14.45" customHeight="1" x14ac:dyDescent="0.2"/>
    <row r="5" spans="1:13" s="10" customFormat="1" ht="24.75" customHeight="1" x14ac:dyDescent="0.2">
      <c r="A5" s="53" t="s">
        <v>96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</row>
    <row r="6" spans="1:13" s="10" customFormat="1" ht="24.75" customHeight="1" x14ac:dyDescent="0.2">
      <c r="A6" s="51" t="s">
        <v>55</v>
      </c>
      <c r="C6" s="51" t="s">
        <v>67</v>
      </c>
      <c r="D6" s="51"/>
      <c r="E6" s="51"/>
      <c r="F6" s="51"/>
      <c r="G6" s="51"/>
      <c r="I6" s="51" t="s">
        <v>68</v>
      </c>
      <c r="J6" s="51"/>
      <c r="K6" s="51"/>
      <c r="L6" s="51"/>
      <c r="M6" s="51"/>
    </row>
    <row r="7" spans="1:13" s="10" customFormat="1" ht="24.75" customHeight="1" x14ac:dyDescent="0.2">
      <c r="A7" s="51"/>
      <c r="C7" s="9" t="s">
        <v>94</v>
      </c>
      <c r="D7" s="33"/>
      <c r="E7" s="9" t="s">
        <v>89</v>
      </c>
      <c r="F7" s="33"/>
      <c r="G7" s="9" t="s">
        <v>95</v>
      </c>
      <c r="I7" s="9" t="s">
        <v>94</v>
      </c>
      <c r="J7" s="33"/>
      <c r="K7" s="9" t="s">
        <v>89</v>
      </c>
      <c r="L7" s="33"/>
      <c r="M7" s="9" t="s">
        <v>95</v>
      </c>
    </row>
    <row r="8" spans="1:13" s="10" customFormat="1" ht="24.75" customHeight="1" x14ac:dyDescent="0.2">
      <c r="A8" s="38" t="s">
        <v>104</v>
      </c>
      <c r="C8" s="15">
        <v>0</v>
      </c>
      <c r="E8" s="15">
        <v>0</v>
      </c>
      <c r="G8" s="15">
        <v>0</v>
      </c>
      <c r="I8" s="15">
        <v>3491</v>
      </c>
      <c r="K8" s="15">
        <v>0</v>
      </c>
      <c r="M8" s="15">
        <v>3491</v>
      </c>
    </row>
    <row r="9" spans="1:13" s="10" customFormat="1" ht="24.75" customHeight="1" x14ac:dyDescent="0.2">
      <c r="A9" s="39" t="s">
        <v>104</v>
      </c>
      <c r="C9" s="40">
        <v>255579</v>
      </c>
      <c r="E9" s="40">
        <v>0</v>
      </c>
      <c r="G9" s="40">
        <v>255579</v>
      </c>
      <c r="I9" s="40">
        <v>7338527</v>
      </c>
      <c r="K9" s="40">
        <v>0</v>
      </c>
      <c r="M9" s="40">
        <v>7338527</v>
      </c>
    </row>
    <row r="10" spans="1:13" s="10" customFormat="1" ht="24.75" customHeight="1" x14ac:dyDescent="0.2">
      <c r="A10" s="41" t="s">
        <v>104</v>
      </c>
      <c r="C10" s="16">
        <v>496510</v>
      </c>
      <c r="E10" s="16">
        <v>0</v>
      </c>
      <c r="G10" s="16">
        <v>496510</v>
      </c>
      <c r="I10" s="16">
        <v>8744132</v>
      </c>
      <c r="K10" s="16">
        <v>0</v>
      </c>
      <c r="M10" s="16">
        <v>8744132</v>
      </c>
    </row>
    <row r="11" spans="1:13" s="10" customFormat="1" ht="24.75" customHeight="1" x14ac:dyDescent="0.2">
      <c r="A11" s="7" t="s">
        <v>21</v>
      </c>
      <c r="C11" s="19">
        <f>SUM(C8:C10)</f>
        <v>752089</v>
      </c>
      <c r="E11" s="19">
        <f>SUM(E8:E10)</f>
        <v>0</v>
      </c>
      <c r="G11" s="19">
        <f>SUM(G8:G10)</f>
        <v>752089</v>
      </c>
      <c r="I11" s="19">
        <f>SUM(I8:I10)</f>
        <v>16086150</v>
      </c>
      <c r="K11" s="19">
        <f>SUM(K8:K10)</f>
        <v>0</v>
      </c>
      <c r="M11" s="19">
        <f>SUM(M8:M10)</f>
        <v>16086150</v>
      </c>
    </row>
    <row r="14" spans="1:13" x14ac:dyDescent="0.2">
      <c r="M14" s="21"/>
    </row>
    <row r="15" spans="1:13" x14ac:dyDescent="0.2">
      <c r="G15" s="21"/>
      <c r="M15" s="21"/>
    </row>
    <row r="16" spans="1:13" x14ac:dyDescent="0.2">
      <c r="G16" s="21"/>
      <c r="M16" s="21"/>
    </row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paperSize="0" fitToHeight="0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S19"/>
  <sheetViews>
    <sheetView rightToLeft="1" workbookViewId="0">
      <selection activeCell="A35" sqref="A35"/>
    </sheetView>
  </sheetViews>
  <sheetFormatPr defaultRowHeight="12.75" x14ac:dyDescent="0.2"/>
  <cols>
    <col min="1" max="1" width="30" customWidth="1"/>
    <col min="2" max="2" width="1.28515625" customWidth="1"/>
    <col min="3" max="3" width="12.28515625" bestFit="1" customWidth="1"/>
    <col min="4" max="4" width="1.28515625" customWidth="1"/>
    <col min="5" max="5" width="16" bestFit="1" customWidth="1"/>
    <col min="6" max="6" width="1.28515625" customWidth="1"/>
    <col min="7" max="7" width="17.7109375" bestFit="1" customWidth="1"/>
    <col min="8" max="8" width="1.28515625" customWidth="1"/>
    <col min="9" max="9" width="21.85546875" bestFit="1" customWidth="1"/>
    <col min="10" max="10" width="1.28515625" customWidth="1"/>
    <col min="11" max="11" width="12.140625" bestFit="1" customWidth="1"/>
    <col min="12" max="12" width="1.28515625" customWidth="1"/>
    <col min="13" max="13" width="17.85546875" bestFit="1" customWidth="1"/>
    <col min="14" max="14" width="1.28515625" customWidth="1"/>
    <col min="15" max="15" width="20.42578125" customWidth="1"/>
    <col min="16" max="16" width="1.42578125" customWidth="1"/>
    <col min="17" max="17" width="21.85546875" bestFit="1" customWidth="1"/>
    <col min="18" max="18" width="0.28515625" customWidth="1"/>
    <col min="19" max="19" width="11.140625" bestFit="1" customWidth="1"/>
  </cols>
  <sheetData>
    <row r="1" spans="1:19" ht="29.25" customHeight="1" x14ac:dyDescent="0.2">
      <c r="A1" s="50" t="s">
        <v>102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</row>
    <row r="2" spans="1:19" ht="29.25" customHeight="1" x14ac:dyDescent="0.2">
      <c r="A2" s="50" t="s">
        <v>53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</row>
    <row r="3" spans="1:19" ht="29.25" customHeight="1" x14ac:dyDescent="0.2">
      <c r="A3" s="50" t="s">
        <v>2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</row>
    <row r="4" spans="1:19" ht="14.45" customHeight="1" x14ac:dyDescent="0.2"/>
    <row r="5" spans="1:19" s="10" customFormat="1" ht="27.75" customHeight="1" x14ac:dyDescent="0.2">
      <c r="A5" s="53" t="s">
        <v>103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</row>
    <row r="6" spans="1:19" s="10" customFormat="1" ht="27.75" customHeight="1" x14ac:dyDescent="0.2">
      <c r="A6" s="51" t="s">
        <v>55</v>
      </c>
      <c r="C6" s="51" t="s">
        <v>67</v>
      </c>
      <c r="D6" s="51"/>
      <c r="E6" s="51"/>
      <c r="F6" s="51"/>
      <c r="G6" s="51"/>
      <c r="H6" s="51"/>
      <c r="I6" s="51"/>
      <c r="K6" s="51" t="s">
        <v>68</v>
      </c>
      <c r="L6" s="51"/>
      <c r="M6" s="51"/>
      <c r="N6" s="51"/>
      <c r="O6" s="51"/>
      <c r="P6" s="51"/>
      <c r="Q6" s="51"/>
    </row>
    <row r="7" spans="1:19" s="10" customFormat="1" ht="27.75" customHeight="1" x14ac:dyDescent="0.2">
      <c r="A7" s="51"/>
      <c r="C7" s="9" t="s">
        <v>13</v>
      </c>
      <c r="D7" s="37"/>
      <c r="E7" s="9" t="s">
        <v>97</v>
      </c>
      <c r="F7" s="37"/>
      <c r="G7" s="9" t="s">
        <v>98</v>
      </c>
      <c r="H7" s="37"/>
      <c r="I7" s="9" t="s">
        <v>99</v>
      </c>
      <c r="J7" s="24"/>
      <c r="K7" s="9" t="s">
        <v>13</v>
      </c>
      <c r="L7" s="37"/>
      <c r="M7" s="9" t="s">
        <v>97</v>
      </c>
      <c r="N7" s="37"/>
      <c r="O7" s="9" t="s">
        <v>98</v>
      </c>
      <c r="P7" s="37"/>
      <c r="Q7" s="9" t="s">
        <v>99</v>
      </c>
    </row>
    <row r="8" spans="1:19" s="10" customFormat="1" ht="27.75" customHeight="1" x14ac:dyDescent="0.2">
      <c r="A8" s="38" t="s">
        <v>31</v>
      </c>
      <c r="C8" s="15">
        <v>491010</v>
      </c>
      <c r="D8" s="24"/>
      <c r="E8" s="15">
        <v>15909045910</v>
      </c>
      <c r="F8" s="24"/>
      <c r="G8" s="27">
        <f>-(E8-I8)</f>
        <v>-15044527006</v>
      </c>
      <c r="H8" s="24"/>
      <c r="I8" s="15">
        <v>864518904</v>
      </c>
      <c r="J8" s="24"/>
      <c r="K8" s="15">
        <v>10157992</v>
      </c>
      <c r="L8" s="24"/>
      <c r="M8" s="15">
        <v>313656633668</v>
      </c>
      <c r="N8" s="24"/>
      <c r="O8" s="27">
        <f>-(M8-Q8)</f>
        <v>-311192803500</v>
      </c>
      <c r="P8" s="24"/>
      <c r="Q8" s="15">
        <v>2463830168</v>
      </c>
    </row>
    <row r="9" spans="1:19" s="10" customFormat="1" ht="27.75" customHeight="1" x14ac:dyDescent="0.2">
      <c r="A9" s="39" t="s">
        <v>75</v>
      </c>
      <c r="C9" s="40">
        <v>10343526</v>
      </c>
      <c r="D9" s="24"/>
      <c r="E9" s="40">
        <v>180678141664</v>
      </c>
      <c r="F9" s="24"/>
      <c r="G9" s="42">
        <f t="shared" ref="G9:G11" si="0">-(E9-I9)</f>
        <v>-179840443961</v>
      </c>
      <c r="H9" s="24"/>
      <c r="I9" s="40">
        <v>837697703</v>
      </c>
      <c r="J9" s="24"/>
      <c r="K9" s="40">
        <v>52609788</v>
      </c>
      <c r="L9" s="24"/>
      <c r="M9" s="40">
        <v>868288084928</v>
      </c>
      <c r="N9" s="24"/>
      <c r="O9" s="42">
        <f t="shared" ref="O9:O11" si="1">-(M9-Q9)</f>
        <v>-859666813211</v>
      </c>
      <c r="P9" s="24"/>
      <c r="Q9" s="40">
        <v>8621271717</v>
      </c>
    </row>
    <row r="10" spans="1:19" s="10" customFormat="1" ht="27.75" customHeight="1" x14ac:dyDescent="0.2">
      <c r="A10" s="39" t="s">
        <v>19</v>
      </c>
      <c r="C10" s="40">
        <v>0</v>
      </c>
      <c r="D10" s="24"/>
      <c r="E10" s="40">
        <v>0</v>
      </c>
      <c r="F10" s="24"/>
      <c r="G10" s="42">
        <f t="shared" si="0"/>
        <v>0</v>
      </c>
      <c r="H10" s="24"/>
      <c r="I10" s="40">
        <v>0</v>
      </c>
      <c r="J10" s="24"/>
      <c r="K10" s="40">
        <v>105000000</v>
      </c>
      <c r="L10" s="24"/>
      <c r="M10" s="40">
        <v>905211517694</v>
      </c>
      <c r="N10" s="24"/>
      <c r="O10" s="42">
        <f t="shared" si="1"/>
        <v>-836960434105</v>
      </c>
      <c r="P10" s="24"/>
      <c r="Q10" s="40">
        <v>68251083589</v>
      </c>
    </row>
    <row r="11" spans="1:19" s="10" customFormat="1" ht="27.75" customHeight="1" x14ac:dyDescent="0.2">
      <c r="A11" s="41" t="s">
        <v>20</v>
      </c>
      <c r="C11" s="16">
        <v>0</v>
      </c>
      <c r="D11" s="24"/>
      <c r="E11" s="16">
        <v>0</v>
      </c>
      <c r="F11" s="24"/>
      <c r="G11" s="28">
        <f t="shared" si="0"/>
        <v>0</v>
      </c>
      <c r="H11" s="24"/>
      <c r="I11" s="16">
        <v>0</v>
      </c>
      <c r="J11" s="24"/>
      <c r="K11" s="16">
        <v>12500000</v>
      </c>
      <c r="L11" s="24"/>
      <c r="M11" s="16">
        <v>27262764912</v>
      </c>
      <c r="N11" s="24"/>
      <c r="O11" s="28">
        <f t="shared" si="1"/>
        <v>-25442660840</v>
      </c>
      <c r="P11" s="24"/>
      <c r="Q11" s="16">
        <v>1820104072</v>
      </c>
    </row>
    <row r="12" spans="1:19" s="10" customFormat="1" ht="27.75" customHeight="1" thickBot="1" x14ac:dyDescent="0.25">
      <c r="A12" s="7" t="s">
        <v>21</v>
      </c>
      <c r="C12" s="19">
        <f>SUM(C8:C11)</f>
        <v>10834536</v>
      </c>
      <c r="D12" s="24"/>
      <c r="E12" s="19">
        <f>SUM(E8:E11)</f>
        <v>196587187574</v>
      </c>
      <c r="F12" s="24"/>
      <c r="G12" s="29">
        <f>SUM(G8:G11)</f>
        <v>-194884970967</v>
      </c>
      <c r="H12" s="24"/>
      <c r="I12" s="19">
        <f>SUM(I8:I11)</f>
        <v>1702216607</v>
      </c>
      <c r="J12" s="24"/>
      <c r="K12" s="19">
        <f>SUM(K8:K11)</f>
        <v>180267780</v>
      </c>
      <c r="L12" s="24"/>
      <c r="M12" s="19">
        <f>SUM(M8:M11)</f>
        <v>2114419001202</v>
      </c>
      <c r="N12" s="24"/>
      <c r="O12" s="29">
        <f>SUM(O8:O11)</f>
        <v>-2033262711656</v>
      </c>
      <c r="P12" s="24"/>
      <c r="Q12" s="19">
        <f>SUM(Q8:Q11)</f>
        <v>81156289546</v>
      </c>
    </row>
    <row r="13" spans="1:19" x14ac:dyDescent="0.2"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</row>
    <row r="14" spans="1:19" x14ac:dyDescent="0.2"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</row>
    <row r="15" spans="1:19" x14ac:dyDescent="0.2"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6"/>
    </row>
    <row r="16" spans="1:19" x14ac:dyDescent="0.2">
      <c r="C16" s="22"/>
      <c r="D16" s="22"/>
      <c r="E16" s="22"/>
      <c r="F16" s="22"/>
      <c r="G16" s="22"/>
      <c r="H16" s="22"/>
      <c r="I16" s="26"/>
      <c r="J16" s="22"/>
      <c r="K16" s="22"/>
      <c r="L16" s="22"/>
      <c r="M16" s="22"/>
      <c r="N16" s="22"/>
      <c r="O16" s="22"/>
      <c r="P16" s="22"/>
      <c r="Q16" s="26"/>
      <c r="S16" s="21"/>
    </row>
    <row r="17" spans="3:17" x14ac:dyDescent="0.2"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6"/>
    </row>
    <row r="18" spans="3:17" x14ac:dyDescent="0.2"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6"/>
    </row>
    <row r="19" spans="3:17" x14ac:dyDescent="0.2"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</row>
  </sheetData>
  <mergeCells count="7">
    <mergeCell ref="A1:Q1"/>
    <mergeCell ref="A2:Q2"/>
    <mergeCell ref="A3:Q3"/>
    <mergeCell ref="A5:Q5"/>
    <mergeCell ref="A6:A7"/>
    <mergeCell ref="C6:I6"/>
    <mergeCell ref="K6:Q6"/>
  </mergeCells>
  <pageMargins left="0.39" right="0.39" top="0.39" bottom="0.39" header="0" footer="0"/>
  <pageSetup paperSize="0" fitToHeight="0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Q16"/>
  <sheetViews>
    <sheetView rightToLeft="1" workbookViewId="0">
      <selection activeCell="A35" sqref="A35"/>
    </sheetView>
  </sheetViews>
  <sheetFormatPr defaultRowHeight="12.75" x14ac:dyDescent="0.2"/>
  <cols>
    <col min="1" max="1" width="30.42578125" customWidth="1"/>
    <col min="2" max="2" width="1.28515625" customWidth="1"/>
    <col min="3" max="3" width="14.42578125" bestFit="1" customWidth="1"/>
    <col min="4" max="4" width="1.28515625" customWidth="1"/>
    <col min="5" max="5" width="19.5703125" bestFit="1" customWidth="1"/>
    <col min="6" max="6" width="1.28515625" customWidth="1"/>
    <col min="7" max="7" width="20.140625" bestFit="1" customWidth="1"/>
    <col min="8" max="8" width="1.28515625" customWidth="1"/>
    <col min="9" max="9" width="26.42578125" bestFit="1" customWidth="1"/>
    <col min="10" max="10" width="1.28515625" customWidth="1"/>
    <col min="11" max="11" width="14.42578125" bestFit="1" customWidth="1"/>
    <col min="12" max="12" width="1.28515625" customWidth="1"/>
    <col min="13" max="13" width="19.5703125" bestFit="1" customWidth="1"/>
    <col min="14" max="14" width="1.28515625" customWidth="1"/>
    <col min="15" max="15" width="20.28515625" bestFit="1" customWidth="1"/>
    <col min="16" max="16" width="1.28515625" customWidth="1"/>
    <col min="17" max="17" width="26.42578125" bestFit="1" customWidth="1"/>
    <col min="18" max="18" width="0.28515625" customWidth="1"/>
  </cols>
  <sheetData>
    <row r="1" spans="1:17" s="10" customFormat="1" ht="37.5" customHeight="1" x14ac:dyDescent="0.2">
      <c r="A1" s="50" t="s">
        <v>102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</row>
    <row r="2" spans="1:17" s="10" customFormat="1" ht="37.5" customHeight="1" x14ac:dyDescent="0.2">
      <c r="A2" s="50" t="s">
        <v>53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</row>
    <row r="3" spans="1:17" s="10" customFormat="1" ht="37.5" customHeight="1" x14ac:dyDescent="0.2">
      <c r="A3" s="50" t="s">
        <v>2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</row>
    <row r="4" spans="1:17" s="10" customFormat="1" ht="14.45" customHeight="1" x14ac:dyDescent="0.2"/>
    <row r="5" spans="1:17" s="10" customFormat="1" ht="33" customHeight="1" x14ac:dyDescent="0.2">
      <c r="A5" s="53" t="s">
        <v>100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</row>
    <row r="6" spans="1:17" s="10" customFormat="1" ht="33" customHeight="1" x14ac:dyDescent="0.2">
      <c r="A6" s="51" t="s">
        <v>55</v>
      </c>
      <c r="B6" s="24"/>
      <c r="C6" s="51" t="s">
        <v>67</v>
      </c>
      <c r="D6" s="51"/>
      <c r="E6" s="51"/>
      <c r="F6" s="51"/>
      <c r="G6" s="51"/>
      <c r="H6" s="51"/>
      <c r="I6" s="51"/>
      <c r="J6" s="24"/>
      <c r="K6" s="51" t="s">
        <v>68</v>
      </c>
      <c r="L6" s="51"/>
      <c r="M6" s="51"/>
      <c r="N6" s="51"/>
      <c r="O6" s="51"/>
      <c r="P6" s="51"/>
      <c r="Q6" s="51"/>
    </row>
    <row r="7" spans="1:17" s="10" customFormat="1" ht="33" customHeight="1" x14ac:dyDescent="0.2">
      <c r="A7" s="51"/>
      <c r="B7" s="24"/>
      <c r="C7" s="9" t="s">
        <v>13</v>
      </c>
      <c r="D7" s="37"/>
      <c r="E7" s="9" t="s">
        <v>15</v>
      </c>
      <c r="F7" s="37"/>
      <c r="G7" s="9" t="s">
        <v>98</v>
      </c>
      <c r="H7" s="37"/>
      <c r="I7" s="9" t="s">
        <v>101</v>
      </c>
      <c r="J7" s="24"/>
      <c r="K7" s="9" t="s">
        <v>13</v>
      </c>
      <c r="L7" s="37"/>
      <c r="M7" s="9" t="s">
        <v>15</v>
      </c>
      <c r="N7" s="37"/>
      <c r="O7" s="9" t="s">
        <v>98</v>
      </c>
      <c r="P7" s="37"/>
      <c r="Q7" s="9" t="s">
        <v>101</v>
      </c>
    </row>
    <row r="8" spans="1:17" s="10" customFormat="1" ht="33" customHeight="1" x14ac:dyDescent="0.2">
      <c r="A8" s="38" t="s">
        <v>19</v>
      </c>
      <c r="B8" s="24"/>
      <c r="C8" s="27">
        <v>2321195611</v>
      </c>
      <c r="D8" s="43"/>
      <c r="E8" s="27">
        <v>12617707372706</v>
      </c>
      <c r="F8" s="43"/>
      <c r="G8" s="27">
        <f>-(E8+I8)</f>
        <v>-9680884134625</v>
      </c>
      <c r="H8" s="43"/>
      <c r="I8" s="27">
        <v>-2936823238081</v>
      </c>
      <c r="J8" s="43"/>
      <c r="K8" s="27">
        <v>2321195611</v>
      </c>
      <c r="L8" s="43"/>
      <c r="M8" s="27">
        <v>12617707372705.9</v>
      </c>
      <c r="N8" s="43"/>
      <c r="O8" s="27">
        <f>-(M8+Q8)</f>
        <v>-9677802812814.9004</v>
      </c>
      <c r="P8" s="43"/>
      <c r="Q8" s="27">
        <v>-2939904559891</v>
      </c>
    </row>
    <row r="9" spans="1:17" s="10" customFormat="1" ht="33" customHeight="1" x14ac:dyDescent="0.2">
      <c r="A9" s="39" t="s">
        <v>75</v>
      </c>
      <c r="B9" s="24"/>
      <c r="C9" s="42">
        <v>82474868</v>
      </c>
      <c r="D9" s="43"/>
      <c r="E9" s="42">
        <v>1449801240464</v>
      </c>
      <c r="F9" s="43"/>
      <c r="G9" s="42">
        <f>-(E9-I9)</f>
        <v>-1432682974316</v>
      </c>
      <c r="H9" s="43"/>
      <c r="I9" s="42">
        <v>17118266148</v>
      </c>
      <c r="J9" s="43"/>
      <c r="K9" s="42">
        <v>82474868</v>
      </c>
      <c r="L9" s="43"/>
      <c r="M9" s="42">
        <v>1449801240464.28</v>
      </c>
      <c r="N9" s="43"/>
      <c r="O9" s="42">
        <f>-(M9-Q9)</f>
        <v>-1431911636123.28</v>
      </c>
      <c r="P9" s="43"/>
      <c r="Q9" s="42">
        <v>17889604341</v>
      </c>
    </row>
    <row r="10" spans="1:17" s="10" customFormat="1" ht="33" customHeight="1" x14ac:dyDescent="0.2">
      <c r="A10" s="39" t="s">
        <v>20</v>
      </c>
      <c r="B10" s="24"/>
      <c r="C10" s="42">
        <v>3759600295</v>
      </c>
      <c r="D10" s="43"/>
      <c r="E10" s="42">
        <v>5127954193329</v>
      </c>
      <c r="F10" s="43"/>
      <c r="G10" s="42">
        <f>-(E10+I10)</f>
        <v>-4483598938645</v>
      </c>
      <c r="H10" s="43"/>
      <c r="I10" s="42">
        <v>-644355254684</v>
      </c>
      <c r="J10" s="43"/>
      <c r="K10" s="42">
        <v>3759600295</v>
      </c>
      <c r="L10" s="43"/>
      <c r="M10" s="42">
        <v>5127954193328.9697</v>
      </c>
      <c r="N10" s="43"/>
      <c r="O10" s="42">
        <f>-(M10+Q10)</f>
        <v>-2630979446166.9697</v>
      </c>
      <c r="P10" s="43"/>
      <c r="Q10" s="42">
        <v>-2496974747162</v>
      </c>
    </row>
    <row r="11" spans="1:17" s="10" customFormat="1" ht="33" customHeight="1" x14ac:dyDescent="0.2">
      <c r="A11" s="41" t="s">
        <v>42</v>
      </c>
      <c r="B11" s="24"/>
      <c r="C11" s="28">
        <v>5000</v>
      </c>
      <c r="D11" s="43"/>
      <c r="E11" s="28">
        <v>4624479883</v>
      </c>
      <c r="F11" s="43"/>
      <c r="G11" s="28">
        <f>-(E11-I11)</f>
        <v>-4624479883</v>
      </c>
      <c r="H11" s="43"/>
      <c r="I11" s="28">
        <v>0</v>
      </c>
      <c r="J11" s="43"/>
      <c r="K11" s="28">
        <v>5000</v>
      </c>
      <c r="L11" s="43"/>
      <c r="M11" s="28">
        <v>4624479883</v>
      </c>
      <c r="N11" s="43"/>
      <c r="O11" s="28">
        <f>-(M11+Q11)</f>
        <v>-4302713333</v>
      </c>
      <c r="P11" s="43"/>
      <c r="Q11" s="28">
        <v>-321766550</v>
      </c>
    </row>
    <row r="12" spans="1:17" s="10" customFormat="1" ht="33" customHeight="1" thickBot="1" x14ac:dyDescent="0.25">
      <c r="A12" s="7" t="s">
        <v>21</v>
      </c>
      <c r="B12" s="24"/>
      <c r="C12" s="29">
        <f>SUM(C8:C11)</f>
        <v>6163275774</v>
      </c>
      <c r="D12" s="43"/>
      <c r="E12" s="29">
        <f>SUM(E8:E11)</f>
        <v>19200087286382</v>
      </c>
      <c r="F12" s="43"/>
      <c r="G12" s="29">
        <f>SUM(G8:G11)</f>
        <v>-15601790527469</v>
      </c>
      <c r="H12" s="43"/>
      <c r="I12" s="29">
        <f>SUM(I8:I11)</f>
        <v>-3564060226617</v>
      </c>
      <c r="J12" s="43"/>
      <c r="K12" s="29">
        <f>SUM(K8:K11)</f>
        <v>6163275774</v>
      </c>
      <c r="L12" s="43"/>
      <c r="M12" s="29">
        <f>SUM(M8:M11)</f>
        <v>19200087286382.148</v>
      </c>
      <c r="N12" s="43"/>
      <c r="O12" s="29">
        <f>SUM(O8:O11)</f>
        <v>-13744996608438.148</v>
      </c>
      <c r="P12" s="43"/>
      <c r="Q12" s="29">
        <f>SUM(Q8:Q11)</f>
        <v>-5419311469262</v>
      </c>
    </row>
    <row r="13" spans="1:17" x14ac:dyDescent="0.2">
      <c r="A13" s="22"/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</row>
    <row r="14" spans="1:17" x14ac:dyDescent="0.2">
      <c r="A14" s="22"/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</row>
    <row r="15" spans="1:17" x14ac:dyDescent="0.2">
      <c r="A15" s="22"/>
      <c r="B15" s="22"/>
      <c r="C15" s="22"/>
      <c r="D15" s="22"/>
      <c r="E15" s="22"/>
      <c r="F15" s="22"/>
      <c r="G15" s="22"/>
      <c r="H15" s="24"/>
      <c r="I15" s="22"/>
      <c r="J15" s="22"/>
      <c r="K15" s="22"/>
      <c r="L15" s="22"/>
      <c r="M15" s="22"/>
      <c r="N15" s="22"/>
      <c r="O15" s="22"/>
      <c r="P15" s="22"/>
      <c r="Q15" s="22"/>
    </row>
    <row r="16" spans="1:17" x14ac:dyDescent="0.2">
      <c r="A16" s="22"/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6"/>
    </row>
  </sheetData>
  <mergeCells count="7">
    <mergeCell ref="A1:Q1"/>
    <mergeCell ref="A2:Q2"/>
    <mergeCell ref="A3:Q3"/>
    <mergeCell ref="A5:Q5"/>
    <mergeCell ref="A6:A7"/>
    <mergeCell ref="C6:I6"/>
    <mergeCell ref="K6:Q6"/>
  </mergeCells>
  <pageMargins left="0.39" right="0.39" top="0.39" bottom="0.39" header="0" footer="0"/>
  <pageSetup paperSize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A19"/>
  <sheetViews>
    <sheetView rightToLeft="1" topLeftCell="B1" workbookViewId="0">
      <selection activeCell="C28" sqref="C28"/>
    </sheetView>
  </sheetViews>
  <sheetFormatPr defaultRowHeight="12.75" x14ac:dyDescent="0.2"/>
  <cols>
    <col min="1" max="2" width="2.5703125" customWidth="1"/>
    <col min="3" max="3" width="19.42578125" customWidth="1"/>
    <col min="4" max="4" width="1.5703125" customWidth="1"/>
    <col min="5" max="5" width="14.7109375" customWidth="1"/>
    <col min="6" max="6" width="1.28515625" customWidth="1"/>
    <col min="7" max="7" width="21" customWidth="1"/>
    <col min="8" max="8" width="1.28515625" customWidth="1"/>
    <col min="9" max="9" width="18.85546875" bestFit="1" customWidth="1"/>
    <col min="10" max="10" width="1.28515625" customWidth="1"/>
    <col min="11" max="11" width="14.28515625" customWidth="1"/>
    <col min="12" max="12" width="1.28515625" customWidth="1"/>
    <col min="13" max="13" width="16.140625" bestFit="1" customWidth="1"/>
    <col min="14" max="14" width="1.28515625" customWidth="1"/>
    <col min="15" max="15" width="14.28515625" customWidth="1"/>
    <col min="16" max="16" width="1.28515625" customWidth="1"/>
    <col min="17" max="17" width="14.28515625" customWidth="1"/>
    <col min="18" max="18" width="1.28515625" customWidth="1"/>
    <col min="19" max="19" width="15.5703125" customWidth="1"/>
    <col min="20" max="20" width="1.28515625" customWidth="1"/>
    <col min="21" max="21" width="15.5703125" customWidth="1"/>
    <col min="22" max="22" width="1.28515625" customWidth="1"/>
    <col min="23" max="23" width="18.85546875" bestFit="1" customWidth="1"/>
    <col min="24" max="24" width="1.28515625" customWidth="1"/>
    <col min="25" max="25" width="18.7109375" bestFit="1" customWidth="1"/>
    <col min="26" max="26" width="1.28515625" customWidth="1"/>
    <col min="27" max="27" width="18.28515625" bestFit="1" customWidth="1"/>
    <col min="28" max="28" width="0.28515625" customWidth="1"/>
  </cols>
  <sheetData>
    <row r="1" spans="1:27" ht="30.75" customHeight="1" x14ac:dyDescent="0.2">
      <c r="A1" s="50" t="s">
        <v>102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  <c r="AA1" s="50"/>
    </row>
    <row r="2" spans="1:27" ht="30.75" customHeight="1" x14ac:dyDescent="0.2">
      <c r="A2" s="50" t="s">
        <v>1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</row>
    <row r="3" spans="1:27" ht="30.75" customHeight="1" x14ac:dyDescent="0.2">
      <c r="A3" s="50" t="s">
        <v>2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</row>
    <row r="4" spans="1:27" ht="23.25" customHeight="1" x14ac:dyDescent="0.2">
      <c r="A4" s="1" t="s">
        <v>3</v>
      </c>
      <c r="B4" s="53" t="s">
        <v>4</v>
      </c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  <c r="X4" s="53"/>
      <c r="Y4" s="53"/>
      <c r="Z4" s="53"/>
      <c r="AA4" s="53"/>
    </row>
    <row r="5" spans="1:27" ht="23.25" customHeight="1" x14ac:dyDescent="0.2">
      <c r="A5" s="53" t="s">
        <v>5</v>
      </c>
      <c r="B5" s="53"/>
      <c r="C5" s="53" t="s">
        <v>6</v>
      </c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  <c r="Z5" s="53"/>
      <c r="AA5" s="53"/>
    </row>
    <row r="6" spans="1:27" ht="23.25" customHeight="1" x14ac:dyDescent="0.2">
      <c r="E6" s="51" t="s">
        <v>7</v>
      </c>
      <c r="F6" s="51"/>
      <c r="G6" s="51"/>
      <c r="H6" s="51"/>
      <c r="I6" s="51"/>
      <c r="K6" s="51" t="s">
        <v>8</v>
      </c>
      <c r="L6" s="51"/>
      <c r="M6" s="51"/>
      <c r="N6" s="51"/>
      <c r="O6" s="51"/>
      <c r="P6" s="51"/>
      <c r="Q6" s="51"/>
      <c r="S6" s="51" t="s">
        <v>9</v>
      </c>
      <c r="T6" s="51"/>
      <c r="U6" s="51"/>
      <c r="V6" s="51"/>
      <c r="W6" s="51"/>
      <c r="X6" s="51"/>
      <c r="Y6" s="51"/>
      <c r="Z6" s="51"/>
      <c r="AA6" s="51"/>
    </row>
    <row r="7" spans="1:27" ht="23.25" customHeight="1" x14ac:dyDescent="0.2">
      <c r="E7" s="3"/>
      <c r="F7" s="3"/>
      <c r="G7" s="3"/>
      <c r="H7" s="3"/>
      <c r="I7" s="3"/>
      <c r="K7" s="52" t="s">
        <v>10</v>
      </c>
      <c r="L7" s="52"/>
      <c r="M7" s="52"/>
      <c r="N7" s="3"/>
      <c r="O7" s="52" t="s">
        <v>11</v>
      </c>
      <c r="P7" s="52"/>
      <c r="Q7" s="52"/>
      <c r="S7" s="3"/>
      <c r="T7" s="3"/>
      <c r="U7" s="3"/>
      <c r="V7" s="3"/>
      <c r="W7" s="3"/>
      <c r="X7" s="3"/>
      <c r="Y7" s="3"/>
      <c r="Z7" s="3"/>
      <c r="AA7" s="3"/>
    </row>
    <row r="8" spans="1:27" ht="23.25" customHeight="1" x14ac:dyDescent="0.2">
      <c r="A8" s="51" t="s">
        <v>12</v>
      </c>
      <c r="B8" s="51"/>
      <c r="C8" s="51"/>
      <c r="D8" s="22"/>
      <c r="E8" s="2" t="s">
        <v>13</v>
      </c>
      <c r="F8" s="22"/>
      <c r="G8" s="2" t="s">
        <v>14</v>
      </c>
      <c r="H8" s="22"/>
      <c r="I8" s="2" t="s">
        <v>15</v>
      </c>
      <c r="J8" s="22"/>
      <c r="K8" s="4" t="s">
        <v>13</v>
      </c>
      <c r="L8" s="23"/>
      <c r="M8" s="4" t="s">
        <v>14</v>
      </c>
      <c r="N8" s="22"/>
      <c r="O8" s="4" t="s">
        <v>13</v>
      </c>
      <c r="P8" s="23"/>
      <c r="Q8" s="4" t="s">
        <v>16</v>
      </c>
      <c r="R8" s="22"/>
      <c r="S8" s="2" t="s">
        <v>13</v>
      </c>
      <c r="T8" s="22"/>
      <c r="U8" s="2" t="s">
        <v>17</v>
      </c>
      <c r="V8" s="22"/>
      <c r="W8" s="2" t="s">
        <v>14</v>
      </c>
      <c r="X8" s="22"/>
      <c r="Y8" s="2" t="s">
        <v>15</v>
      </c>
      <c r="Z8" s="22"/>
      <c r="AA8" s="2" t="s">
        <v>18</v>
      </c>
    </row>
    <row r="9" spans="1:27" ht="23.25" customHeight="1" x14ac:dyDescent="0.2">
      <c r="A9" s="55" t="s">
        <v>19</v>
      </c>
      <c r="B9" s="55"/>
      <c r="C9" s="55"/>
      <c r="D9" s="22"/>
      <c r="E9" s="15">
        <v>2222087108</v>
      </c>
      <c r="F9" s="22"/>
      <c r="G9" s="15">
        <v>10343113290385</v>
      </c>
      <c r="H9" s="24"/>
      <c r="I9" s="15">
        <v>14987688672136</v>
      </c>
      <c r="J9" s="22"/>
      <c r="K9" s="11">
        <v>99108503</v>
      </c>
      <c r="L9" s="22"/>
      <c r="M9" s="5">
        <v>566841938651</v>
      </c>
      <c r="N9" s="22"/>
      <c r="O9" s="15">
        <v>0</v>
      </c>
      <c r="P9" s="24"/>
      <c r="Q9" s="15">
        <v>0</v>
      </c>
      <c r="R9" s="22"/>
      <c r="S9" s="15">
        <v>2321195611</v>
      </c>
      <c r="T9" s="24"/>
      <c r="U9" s="15">
        <v>5440</v>
      </c>
      <c r="V9" s="24"/>
      <c r="W9" s="15">
        <v>10909955229036</v>
      </c>
      <c r="X9" s="24"/>
      <c r="Y9" s="15">
        <v>12617707372705.9</v>
      </c>
      <c r="Z9" s="24"/>
      <c r="AA9" s="17">
        <v>65.72</v>
      </c>
    </row>
    <row r="10" spans="1:27" ht="23.25" customHeight="1" x14ac:dyDescent="0.2">
      <c r="A10" s="56" t="s">
        <v>20</v>
      </c>
      <c r="B10" s="56"/>
      <c r="C10" s="56"/>
      <c r="D10" s="22"/>
      <c r="E10" s="16">
        <v>3743318817</v>
      </c>
      <c r="F10" s="22"/>
      <c r="G10" s="16">
        <v>7341670260824</v>
      </c>
      <c r="H10" s="24"/>
      <c r="I10" s="16">
        <v>5749108376152.4902</v>
      </c>
      <c r="J10" s="22"/>
      <c r="K10" s="12">
        <v>16281478</v>
      </c>
      <c r="L10" s="22"/>
      <c r="M10" s="6">
        <v>23201071860</v>
      </c>
      <c r="N10" s="22"/>
      <c r="O10" s="16">
        <v>0</v>
      </c>
      <c r="P10" s="24"/>
      <c r="Q10" s="16">
        <v>0</v>
      </c>
      <c r="R10" s="22"/>
      <c r="S10" s="16">
        <v>3759600295</v>
      </c>
      <c r="T10" s="24"/>
      <c r="U10" s="16">
        <v>1365</v>
      </c>
      <c r="V10" s="24"/>
      <c r="W10" s="16">
        <v>7364871332684</v>
      </c>
      <c r="X10" s="24"/>
      <c r="Y10" s="16">
        <v>5127954193328.9697</v>
      </c>
      <c r="Z10" s="24"/>
      <c r="AA10" s="18">
        <v>26.71</v>
      </c>
    </row>
    <row r="11" spans="1:27" s="13" customFormat="1" ht="23.25" customHeight="1" thickBot="1" x14ac:dyDescent="0.25">
      <c r="A11" s="54" t="s">
        <v>21</v>
      </c>
      <c r="B11" s="54"/>
      <c r="C11" s="54"/>
      <c r="D11" s="25"/>
      <c r="E11" s="14">
        <f>SUM(E9:E10)</f>
        <v>5965405925</v>
      </c>
      <c r="F11" s="25"/>
      <c r="G11" s="14">
        <f>SUM(G9:G10)</f>
        <v>17684783551209</v>
      </c>
      <c r="H11" s="25"/>
      <c r="I11" s="14">
        <f>SUM(I9:I10)</f>
        <v>20736797048288.492</v>
      </c>
      <c r="J11" s="25"/>
      <c r="K11" s="14">
        <f>SUM(K9:K10)</f>
        <v>115389981</v>
      </c>
      <c r="L11" s="25"/>
      <c r="M11" s="14">
        <f>SUM(M9:M10)</f>
        <v>590043010511</v>
      </c>
      <c r="N11" s="25"/>
      <c r="O11" s="14">
        <v>0</v>
      </c>
      <c r="P11" s="25"/>
      <c r="Q11" s="14">
        <v>0</v>
      </c>
      <c r="R11" s="25"/>
      <c r="S11" s="19">
        <f>SUM(S9:S10)</f>
        <v>6080795906</v>
      </c>
      <c r="T11" s="24"/>
      <c r="U11" s="19"/>
      <c r="V11" s="24"/>
      <c r="W11" s="19">
        <f>SUM(W9:W10)</f>
        <v>18274826561720</v>
      </c>
      <c r="X11" s="24"/>
      <c r="Y11" s="19">
        <f>SUM(Y9:Y10)</f>
        <v>17745661566034.871</v>
      </c>
      <c r="Z11" s="24"/>
      <c r="AA11" s="20">
        <f>SUM(AA9:AA10)</f>
        <v>92.43</v>
      </c>
    </row>
    <row r="12" spans="1:27" ht="13.5" thickTop="1" x14ac:dyDescent="0.2"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</row>
    <row r="13" spans="1:27" x14ac:dyDescent="0.2">
      <c r="D13" s="22"/>
      <c r="E13" s="22"/>
      <c r="F13" s="22"/>
      <c r="G13" s="22"/>
      <c r="H13" s="22"/>
      <c r="I13" s="22"/>
      <c r="J13" s="22"/>
      <c r="K13" s="22"/>
      <c r="L13" s="22"/>
      <c r="M13" s="26"/>
      <c r="N13" s="22"/>
      <c r="O13" s="22"/>
      <c r="P13" s="22"/>
      <c r="Q13" s="22"/>
      <c r="R13" s="22"/>
      <c r="S13" s="22"/>
      <c r="T13" s="22"/>
      <c r="U13" s="22"/>
      <c r="V13" s="22"/>
      <c r="W13" s="26"/>
      <c r="X13" s="22"/>
      <c r="Y13" s="26"/>
      <c r="Z13" s="22"/>
      <c r="AA13" s="22"/>
    </row>
    <row r="14" spans="1:27" x14ac:dyDescent="0.2"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</row>
    <row r="15" spans="1:27" x14ac:dyDescent="0.2">
      <c r="K15" s="21"/>
      <c r="M15" s="21"/>
    </row>
    <row r="17" spans="11:11" x14ac:dyDescent="0.2">
      <c r="K17" s="21"/>
    </row>
    <row r="18" spans="11:11" x14ac:dyDescent="0.2">
      <c r="K18" s="21"/>
    </row>
    <row r="19" spans="11:11" x14ac:dyDescent="0.2">
      <c r="K19" s="21"/>
    </row>
  </sheetData>
  <mergeCells count="15">
    <mergeCell ref="A11:C11"/>
    <mergeCell ref="A8:C8"/>
    <mergeCell ref="A9:C9"/>
    <mergeCell ref="A10:C10"/>
    <mergeCell ref="E6:I6"/>
    <mergeCell ref="K6:Q6"/>
    <mergeCell ref="S6:AA6"/>
    <mergeCell ref="K7:M7"/>
    <mergeCell ref="O7:Q7"/>
    <mergeCell ref="A1:AA1"/>
    <mergeCell ref="A2:AA2"/>
    <mergeCell ref="A3:AA3"/>
    <mergeCell ref="B4:AA4"/>
    <mergeCell ref="A5:B5"/>
    <mergeCell ref="C5:AA5"/>
  </mergeCells>
  <pageMargins left="0.39" right="0.39" top="0.39" bottom="0.39" header="0" footer="0"/>
  <pageSetup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29"/>
  <sheetViews>
    <sheetView rightToLeft="1" workbookViewId="0">
      <selection activeCell="A35" sqref="A35"/>
    </sheetView>
  </sheetViews>
  <sheetFormatPr defaultRowHeight="12.75" x14ac:dyDescent="0.2"/>
  <cols>
    <col min="1" max="1" width="5.140625" customWidth="1"/>
    <col min="2" max="2" width="26.28515625" customWidth="1"/>
    <col min="3" max="3" width="1.7109375" customWidth="1"/>
    <col min="4" max="4" width="10.42578125" customWidth="1"/>
    <col min="5" max="5" width="1.28515625" customWidth="1"/>
    <col min="6" max="6" width="14.85546875" bestFit="1" customWidth="1"/>
    <col min="7" max="7" width="1.28515625" customWidth="1"/>
    <col min="8" max="8" width="16" bestFit="1" customWidth="1"/>
    <col min="9" max="9" width="1.28515625" customWidth="1"/>
    <col min="10" max="10" width="13" customWidth="1"/>
    <col min="11" max="11" width="1.28515625" customWidth="1"/>
    <col min="12" max="12" width="17.5703125" bestFit="1" customWidth="1"/>
    <col min="13" max="13" width="1.28515625" customWidth="1"/>
    <col min="14" max="14" width="13" customWidth="1"/>
    <col min="15" max="15" width="1.28515625" customWidth="1"/>
    <col min="16" max="16" width="16.5703125" bestFit="1" customWidth="1"/>
    <col min="17" max="17" width="1.28515625" customWidth="1"/>
    <col min="18" max="18" width="15.5703125" customWidth="1"/>
    <col min="19" max="19" width="1.28515625" customWidth="1"/>
    <col min="20" max="20" width="22.28515625" bestFit="1" customWidth="1"/>
    <col min="21" max="21" width="1.28515625" customWidth="1"/>
    <col min="22" max="22" width="17.5703125" bestFit="1" customWidth="1"/>
    <col min="23" max="23" width="1.28515625" customWidth="1"/>
    <col min="24" max="24" width="17.7109375" bestFit="1" customWidth="1"/>
    <col min="25" max="25" width="1.28515625" customWidth="1"/>
    <col min="26" max="26" width="18.28515625" bestFit="1" customWidth="1"/>
    <col min="27" max="27" width="0.28515625" customWidth="1"/>
  </cols>
  <sheetData>
    <row r="1" spans="1:26" ht="28.5" customHeight="1" x14ac:dyDescent="0.2">
      <c r="A1" s="50" t="s">
        <v>102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</row>
    <row r="2" spans="1:26" ht="28.5" customHeight="1" x14ac:dyDescent="0.2">
      <c r="A2" s="50" t="s">
        <v>1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</row>
    <row r="3" spans="1:26" ht="28.5" customHeight="1" x14ac:dyDescent="0.2">
      <c r="A3" s="50" t="s">
        <v>2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</row>
    <row r="4" spans="1:26" ht="14.45" customHeight="1" x14ac:dyDescent="0.2"/>
    <row r="5" spans="1:26" ht="26.25" customHeight="1" x14ac:dyDescent="0.2">
      <c r="A5" s="1" t="s">
        <v>24</v>
      </c>
      <c r="B5" s="53" t="s">
        <v>25</v>
      </c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  <c r="Z5" s="53"/>
    </row>
    <row r="6" spans="1:26" ht="26.25" customHeight="1" x14ac:dyDescent="0.2">
      <c r="A6" s="22"/>
      <c r="B6" s="22"/>
      <c r="C6" s="22"/>
      <c r="D6" s="51" t="s">
        <v>7</v>
      </c>
      <c r="E6" s="51"/>
      <c r="F6" s="51"/>
      <c r="G6" s="51"/>
      <c r="H6" s="51"/>
      <c r="I6" s="22"/>
      <c r="J6" s="51" t="s">
        <v>8</v>
      </c>
      <c r="K6" s="51"/>
      <c r="L6" s="51"/>
      <c r="M6" s="51"/>
      <c r="N6" s="51"/>
      <c r="O6" s="51"/>
      <c r="P6" s="51"/>
      <c r="Q6" s="22"/>
      <c r="R6" s="51" t="s">
        <v>9</v>
      </c>
      <c r="S6" s="51"/>
      <c r="T6" s="51"/>
      <c r="U6" s="51"/>
      <c r="V6" s="51"/>
      <c r="W6" s="51"/>
      <c r="X6" s="51"/>
      <c r="Y6" s="51"/>
      <c r="Z6" s="51"/>
    </row>
    <row r="7" spans="1:26" ht="26.25" customHeight="1" x14ac:dyDescent="0.2">
      <c r="A7" s="22"/>
      <c r="B7" s="22"/>
      <c r="C7" s="22"/>
      <c r="D7" s="23"/>
      <c r="E7" s="23"/>
      <c r="F7" s="23"/>
      <c r="G7" s="23"/>
      <c r="H7" s="23"/>
      <c r="I7" s="22"/>
      <c r="J7" s="52" t="s">
        <v>26</v>
      </c>
      <c r="K7" s="52"/>
      <c r="L7" s="52"/>
      <c r="M7" s="23"/>
      <c r="N7" s="52" t="s">
        <v>27</v>
      </c>
      <c r="O7" s="52"/>
      <c r="P7" s="52"/>
      <c r="Q7" s="22"/>
      <c r="R7" s="23"/>
      <c r="S7" s="23"/>
      <c r="T7" s="23"/>
      <c r="U7" s="23"/>
      <c r="V7" s="23"/>
      <c r="W7" s="23"/>
      <c r="X7" s="23"/>
      <c r="Y7" s="23"/>
      <c r="Z7" s="23"/>
    </row>
    <row r="8" spans="1:26" ht="26.25" customHeight="1" x14ac:dyDescent="0.2">
      <c r="A8" s="51" t="s">
        <v>28</v>
      </c>
      <c r="B8" s="51"/>
      <c r="C8" s="22"/>
      <c r="D8" s="2" t="s">
        <v>29</v>
      </c>
      <c r="E8" s="22"/>
      <c r="F8" s="2" t="s">
        <v>14</v>
      </c>
      <c r="G8" s="22"/>
      <c r="H8" s="2" t="s">
        <v>15</v>
      </c>
      <c r="I8" s="22"/>
      <c r="J8" s="4" t="s">
        <v>13</v>
      </c>
      <c r="K8" s="23"/>
      <c r="L8" s="4" t="s">
        <v>14</v>
      </c>
      <c r="M8" s="22"/>
      <c r="N8" s="4" t="s">
        <v>13</v>
      </c>
      <c r="O8" s="23"/>
      <c r="P8" s="4" t="s">
        <v>16</v>
      </c>
      <c r="Q8" s="22"/>
      <c r="R8" s="2" t="s">
        <v>13</v>
      </c>
      <c r="S8" s="22"/>
      <c r="T8" s="2" t="s">
        <v>30</v>
      </c>
      <c r="U8" s="22"/>
      <c r="V8" s="2" t="s">
        <v>14</v>
      </c>
      <c r="W8" s="22"/>
      <c r="X8" s="2" t="s">
        <v>15</v>
      </c>
      <c r="Y8" s="22"/>
      <c r="Z8" s="2" t="s">
        <v>18</v>
      </c>
    </row>
    <row r="9" spans="1:26" ht="26.25" customHeight="1" x14ac:dyDescent="0.2">
      <c r="A9" s="55" t="s">
        <v>31</v>
      </c>
      <c r="B9" s="55"/>
      <c r="C9" s="22"/>
      <c r="D9" s="15">
        <v>491010</v>
      </c>
      <c r="E9" s="24"/>
      <c r="F9" s="15">
        <v>15047510446</v>
      </c>
      <c r="G9" s="24"/>
      <c r="H9" s="15">
        <v>15818848639.6444</v>
      </c>
      <c r="I9" s="24"/>
      <c r="J9" s="15">
        <v>0</v>
      </c>
      <c r="K9" s="24"/>
      <c r="L9" s="15">
        <v>0</v>
      </c>
      <c r="M9" s="24"/>
      <c r="N9" s="27">
        <v>-491010</v>
      </c>
      <c r="O9" s="24"/>
      <c r="P9" s="15">
        <v>15909045910</v>
      </c>
      <c r="Q9" s="24"/>
      <c r="R9" s="15">
        <v>0</v>
      </c>
      <c r="S9" s="24"/>
      <c r="T9" s="15">
        <v>0</v>
      </c>
      <c r="U9" s="24"/>
      <c r="V9" s="15">
        <v>0</v>
      </c>
      <c r="W9" s="24"/>
      <c r="X9" s="15">
        <v>0</v>
      </c>
      <c r="Y9" s="24"/>
      <c r="Z9" s="17">
        <v>0</v>
      </c>
    </row>
    <row r="10" spans="1:26" ht="26.25" customHeight="1" x14ac:dyDescent="0.2">
      <c r="A10" s="56" t="s">
        <v>32</v>
      </c>
      <c r="B10" s="56"/>
      <c r="C10" s="22"/>
      <c r="D10" s="16">
        <v>0</v>
      </c>
      <c r="E10" s="24"/>
      <c r="F10" s="16">
        <v>0</v>
      </c>
      <c r="G10" s="24"/>
      <c r="H10" s="16">
        <v>0</v>
      </c>
      <c r="I10" s="24"/>
      <c r="J10" s="16">
        <v>92818394</v>
      </c>
      <c r="K10" s="24"/>
      <c r="L10" s="16">
        <v>1611785963389</v>
      </c>
      <c r="M10" s="24"/>
      <c r="N10" s="28">
        <v>-10343526</v>
      </c>
      <c r="O10" s="24"/>
      <c r="P10" s="16">
        <v>180678141664</v>
      </c>
      <c r="Q10" s="24"/>
      <c r="R10" s="16">
        <v>82474868</v>
      </c>
      <c r="S10" s="24"/>
      <c r="T10" s="16">
        <v>17582</v>
      </c>
      <c r="U10" s="24"/>
      <c r="V10" s="16">
        <v>1431911636122</v>
      </c>
      <c r="W10" s="24"/>
      <c r="X10" s="16">
        <v>1449801240464.28</v>
      </c>
      <c r="Y10" s="24"/>
      <c r="Z10" s="18">
        <v>7.55</v>
      </c>
    </row>
    <row r="11" spans="1:26" ht="26.25" customHeight="1" thickBot="1" x14ac:dyDescent="0.25">
      <c r="A11" s="54" t="s">
        <v>21</v>
      </c>
      <c r="B11" s="54"/>
      <c r="C11" s="22"/>
      <c r="D11" s="19">
        <f>SUM(D9:D10)</f>
        <v>491010</v>
      </c>
      <c r="E11" s="24"/>
      <c r="F11" s="19">
        <f>SUM(F9:F10)</f>
        <v>15047510446</v>
      </c>
      <c r="G11" s="24"/>
      <c r="H11" s="19">
        <f>SUM(H9:H10)</f>
        <v>15818848639.6444</v>
      </c>
      <c r="I11" s="24"/>
      <c r="J11" s="19">
        <f>SUM(J9:J10)</f>
        <v>92818394</v>
      </c>
      <c r="K11" s="24"/>
      <c r="L11" s="19">
        <f>SUM(L9:L10)</f>
        <v>1611785963389</v>
      </c>
      <c r="M11" s="24"/>
      <c r="N11" s="29">
        <f>SUM(N9:N10)</f>
        <v>-10834536</v>
      </c>
      <c r="O11" s="24"/>
      <c r="P11" s="19">
        <f>SUM(P9:P10)</f>
        <v>196587187574</v>
      </c>
      <c r="Q11" s="24"/>
      <c r="R11" s="19">
        <f>SUM(R9:R10)</f>
        <v>82474868</v>
      </c>
      <c r="S11" s="24"/>
      <c r="T11" s="19"/>
      <c r="U11" s="24"/>
      <c r="V11" s="19">
        <f>SUM(V9:V10)</f>
        <v>1431911636122</v>
      </c>
      <c r="W11" s="24"/>
      <c r="X11" s="19">
        <f>SUM(X9:X10)</f>
        <v>1449801240464.28</v>
      </c>
      <c r="Y11" s="24"/>
      <c r="Z11" s="20">
        <f>SUM(Z9:Z10)</f>
        <v>7.55</v>
      </c>
    </row>
    <row r="12" spans="1:26" ht="13.5" thickTop="1" x14ac:dyDescent="0.2">
      <c r="A12" s="22"/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</row>
    <row r="13" spans="1:26" x14ac:dyDescent="0.2">
      <c r="A13" s="22"/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6"/>
      <c r="M13" s="22"/>
      <c r="N13" s="22"/>
      <c r="O13" s="22"/>
      <c r="P13" s="26"/>
      <c r="Q13" s="22"/>
      <c r="R13" s="22"/>
      <c r="S13" s="22"/>
      <c r="T13" s="22"/>
      <c r="U13" s="22"/>
      <c r="V13" s="22"/>
      <c r="W13" s="22"/>
      <c r="X13" s="22"/>
      <c r="Y13" s="22"/>
      <c r="Z13" s="22"/>
    </row>
    <row r="14" spans="1:26" x14ac:dyDescent="0.2">
      <c r="A14" s="22"/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6"/>
      <c r="Y14" s="22"/>
      <c r="Z14" s="22"/>
    </row>
    <row r="15" spans="1:26" x14ac:dyDescent="0.2">
      <c r="J15" s="21"/>
      <c r="N15" s="21"/>
      <c r="R15" s="21"/>
    </row>
    <row r="16" spans="1:26" x14ac:dyDescent="0.2">
      <c r="R16" s="21"/>
    </row>
    <row r="17" spans="14:16" x14ac:dyDescent="0.2">
      <c r="P17" s="30"/>
    </row>
    <row r="18" spans="14:16" x14ac:dyDescent="0.2">
      <c r="P18" s="30"/>
    </row>
    <row r="19" spans="14:16" ht="15.75" x14ac:dyDescent="0.2">
      <c r="N19" s="31"/>
      <c r="P19" s="30"/>
    </row>
    <row r="20" spans="14:16" ht="15.75" x14ac:dyDescent="0.2">
      <c r="N20" s="31"/>
      <c r="P20" s="30"/>
    </row>
    <row r="21" spans="14:16" ht="15.75" x14ac:dyDescent="0.2">
      <c r="N21" s="31"/>
      <c r="P21" s="30"/>
    </row>
    <row r="22" spans="14:16" ht="15.75" x14ac:dyDescent="0.2">
      <c r="N22" s="31"/>
      <c r="P22" s="30"/>
    </row>
    <row r="23" spans="14:16" x14ac:dyDescent="0.2">
      <c r="P23" s="30"/>
    </row>
    <row r="24" spans="14:16" ht="15.75" x14ac:dyDescent="0.2">
      <c r="N24" s="31"/>
      <c r="P24" s="30"/>
    </row>
    <row r="25" spans="14:16" ht="15.75" x14ac:dyDescent="0.2">
      <c r="N25" s="31"/>
      <c r="P25" s="30"/>
    </row>
    <row r="26" spans="14:16" x14ac:dyDescent="0.2">
      <c r="P26" s="30"/>
    </row>
    <row r="27" spans="14:16" x14ac:dyDescent="0.2">
      <c r="P27" s="30"/>
    </row>
    <row r="28" spans="14:16" x14ac:dyDescent="0.2">
      <c r="P28" s="30"/>
    </row>
    <row r="29" spans="14:16" x14ac:dyDescent="0.2">
      <c r="P29" s="30"/>
    </row>
  </sheetData>
  <mergeCells count="13">
    <mergeCell ref="A10:B10"/>
    <mergeCell ref="A11:B11"/>
    <mergeCell ref="J7:L7"/>
    <mergeCell ref="N7:P7"/>
    <mergeCell ref="A8:B8"/>
    <mergeCell ref="A9:B9"/>
    <mergeCell ref="A1:Z1"/>
    <mergeCell ref="A2:Z2"/>
    <mergeCell ref="A3:Z3"/>
    <mergeCell ref="B5:Z5"/>
    <mergeCell ref="D6:H6"/>
    <mergeCell ref="J6:P6"/>
    <mergeCell ref="R6:Z6"/>
  </mergeCells>
  <pageMargins left="0.39" right="0.39" top="0.39" bottom="0.39" header="0" footer="0"/>
  <pageSetup paperSize="0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L16"/>
  <sheetViews>
    <sheetView rightToLeft="1" topLeftCell="C1" workbookViewId="0">
      <selection activeCell="A35" sqref="A35"/>
    </sheetView>
  </sheetViews>
  <sheetFormatPr defaultRowHeight="12.75" x14ac:dyDescent="0.2"/>
  <cols>
    <col min="1" max="1" width="5.140625" customWidth="1"/>
    <col min="2" max="2" width="22.42578125" customWidth="1"/>
    <col min="3" max="3" width="1.28515625" customWidth="1"/>
    <col min="4" max="4" width="18.5703125" bestFit="1" customWidth="1"/>
    <col min="5" max="5" width="1.28515625" customWidth="1"/>
    <col min="6" max="6" width="27.85546875" bestFit="1" customWidth="1"/>
    <col min="7" max="7" width="1.28515625" customWidth="1"/>
    <col min="8" max="8" width="15.42578125" bestFit="1" customWidth="1"/>
    <col min="9" max="9" width="1.28515625" customWidth="1"/>
    <col min="10" max="10" width="12.85546875" bestFit="1" customWidth="1"/>
    <col min="11" max="11" width="1.28515625" customWidth="1"/>
    <col min="12" max="12" width="12.85546875" bestFit="1" customWidth="1"/>
    <col min="13" max="13" width="1.28515625" customWidth="1"/>
    <col min="14" max="14" width="11.85546875" bestFit="1" customWidth="1"/>
    <col min="15" max="15" width="1.28515625" customWidth="1"/>
    <col min="16" max="16" width="6" bestFit="1" customWidth="1"/>
    <col min="17" max="17" width="1.28515625" customWidth="1"/>
    <col min="18" max="18" width="13.7109375" bestFit="1" customWidth="1"/>
    <col min="19" max="19" width="1.28515625" customWidth="1"/>
    <col min="20" max="20" width="16" bestFit="1" customWidth="1"/>
    <col min="21" max="21" width="1.28515625" customWidth="1"/>
    <col min="22" max="22" width="5.42578125" bestFit="1" customWidth="1"/>
    <col min="23" max="23" width="1.28515625" customWidth="1"/>
    <col min="24" max="24" width="12.85546875" bestFit="1" customWidth="1"/>
    <col min="25" max="25" width="1.28515625" customWidth="1"/>
    <col min="26" max="26" width="5.42578125" bestFit="1" customWidth="1"/>
    <col min="27" max="27" width="1.28515625" customWidth="1"/>
    <col min="28" max="28" width="10.28515625" bestFit="1" customWidth="1"/>
    <col min="29" max="29" width="1.28515625" customWidth="1"/>
    <col min="30" max="30" width="6" bestFit="1" customWidth="1"/>
    <col min="31" max="31" width="1.28515625" customWidth="1"/>
    <col min="32" max="32" width="16.140625" bestFit="1" customWidth="1"/>
    <col min="33" max="33" width="1.28515625" customWidth="1"/>
    <col min="34" max="34" width="13.7109375" bestFit="1" customWidth="1"/>
    <col min="35" max="35" width="1.28515625" customWidth="1"/>
    <col min="36" max="36" width="16" bestFit="1" customWidth="1"/>
    <col min="37" max="37" width="1.28515625" customWidth="1"/>
    <col min="38" max="38" width="18.28515625" bestFit="1" customWidth="1"/>
    <col min="39" max="39" width="0.28515625" customWidth="1"/>
  </cols>
  <sheetData>
    <row r="1" spans="1:38" ht="30.75" customHeight="1" x14ac:dyDescent="0.2">
      <c r="A1" s="50" t="s">
        <v>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F1" s="50"/>
      <c r="AG1" s="50"/>
      <c r="AH1" s="50"/>
      <c r="AI1" s="50"/>
      <c r="AJ1" s="50"/>
      <c r="AK1" s="50"/>
      <c r="AL1" s="50"/>
    </row>
    <row r="2" spans="1:38" ht="30.75" customHeight="1" x14ac:dyDescent="0.2">
      <c r="A2" s="50" t="s">
        <v>1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</row>
    <row r="3" spans="1:38" ht="30.75" customHeight="1" x14ac:dyDescent="0.2">
      <c r="A3" s="50" t="s">
        <v>2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  <c r="AE3" s="50"/>
      <c r="AF3" s="50"/>
      <c r="AG3" s="50"/>
      <c r="AH3" s="50"/>
      <c r="AI3" s="50"/>
      <c r="AJ3" s="50"/>
      <c r="AK3" s="50"/>
      <c r="AL3" s="50"/>
    </row>
    <row r="4" spans="1:38" ht="14.45" customHeight="1" x14ac:dyDescent="0.2"/>
    <row r="5" spans="1:38" ht="22.5" customHeight="1" x14ac:dyDescent="0.2">
      <c r="A5" s="1" t="s">
        <v>33</v>
      </c>
      <c r="B5" s="53" t="s">
        <v>34</v>
      </c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  <c r="Z5" s="53"/>
      <c r="AA5" s="53"/>
      <c r="AB5" s="53"/>
      <c r="AC5" s="53"/>
      <c r="AD5" s="53"/>
      <c r="AE5" s="53"/>
      <c r="AF5" s="53"/>
      <c r="AG5" s="53"/>
      <c r="AH5" s="53"/>
      <c r="AI5" s="53"/>
      <c r="AJ5" s="53"/>
      <c r="AK5" s="53"/>
      <c r="AL5" s="53"/>
    </row>
    <row r="6" spans="1:38" s="10" customFormat="1" ht="22.5" customHeight="1" x14ac:dyDescent="0.2">
      <c r="A6" s="51" t="s">
        <v>35</v>
      </c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 t="s">
        <v>7</v>
      </c>
      <c r="Q6" s="51"/>
      <c r="R6" s="51"/>
      <c r="S6" s="51"/>
      <c r="T6" s="51"/>
      <c r="V6" s="51" t="s">
        <v>8</v>
      </c>
      <c r="W6" s="51"/>
      <c r="X6" s="51"/>
      <c r="Y6" s="51"/>
      <c r="Z6" s="51"/>
      <c r="AA6" s="51"/>
      <c r="AB6" s="51"/>
      <c r="AD6" s="51" t="s">
        <v>9</v>
      </c>
      <c r="AE6" s="51"/>
      <c r="AF6" s="51"/>
      <c r="AG6" s="51"/>
      <c r="AH6" s="51"/>
      <c r="AI6" s="51"/>
      <c r="AJ6" s="51"/>
      <c r="AK6" s="51"/>
      <c r="AL6" s="51"/>
    </row>
    <row r="7" spans="1:38" s="10" customFormat="1" ht="22.5" customHeight="1" x14ac:dyDescent="0.2">
      <c r="A7" s="37"/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24"/>
      <c r="V7" s="52" t="s">
        <v>10</v>
      </c>
      <c r="W7" s="52"/>
      <c r="X7" s="52"/>
      <c r="Y7" s="37"/>
      <c r="Z7" s="52" t="s">
        <v>11</v>
      </c>
      <c r="AA7" s="52"/>
      <c r="AB7" s="52"/>
      <c r="AC7" s="24"/>
      <c r="AD7" s="37"/>
      <c r="AE7" s="37"/>
      <c r="AF7" s="37"/>
      <c r="AG7" s="37"/>
      <c r="AH7" s="37"/>
      <c r="AI7" s="37"/>
      <c r="AJ7" s="37"/>
      <c r="AK7" s="37"/>
      <c r="AL7" s="37"/>
    </row>
    <row r="8" spans="1:38" s="10" customFormat="1" ht="22.5" customHeight="1" x14ac:dyDescent="0.2">
      <c r="A8" s="51" t="s">
        <v>36</v>
      </c>
      <c r="B8" s="51"/>
      <c r="C8" s="24"/>
      <c r="D8" s="2" t="s">
        <v>37</v>
      </c>
      <c r="E8" s="24"/>
      <c r="F8" s="2" t="s">
        <v>38</v>
      </c>
      <c r="G8" s="24"/>
      <c r="H8" s="2" t="s">
        <v>39</v>
      </c>
      <c r="I8" s="24"/>
      <c r="J8" s="2" t="s">
        <v>40</v>
      </c>
      <c r="K8" s="24"/>
      <c r="L8" s="2" t="s">
        <v>41</v>
      </c>
      <c r="M8" s="24"/>
      <c r="N8" s="2" t="s">
        <v>23</v>
      </c>
      <c r="O8" s="24"/>
      <c r="P8" s="2" t="s">
        <v>13</v>
      </c>
      <c r="Q8" s="24"/>
      <c r="R8" s="2" t="s">
        <v>14</v>
      </c>
      <c r="S8" s="24"/>
      <c r="T8" s="2" t="s">
        <v>15</v>
      </c>
      <c r="U8" s="24"/>
      <c r="V8" s="4" t="s">
        <v>13</v>
      </c>
      <c r="W8" s="37"/>
      <c r="X8" s="4" t="s">
        <v>14</v>
      </c>
      <c r="Y8" s="24"/>
      <c r="Z8" s="4" t="s">
        <v>13</v>
      </c>
      <c r="AA8" s="37"/>
      <c r="AB8" s="4" t="s">
        <v>16</v>
      </c>
      <c r="AC8" s="24"/>
      <c r="AD8" s="2" t="s">
        <v>13</v>
      </c>
      <c r="AE8" s="24"/>
      <c r="AF8" s="2" t="s">
        <v>17</v>
      </c>
      <c r="AG8" s="24"/>
      <c r="AH8" s="2" t="s">
        <v>14</v>
      </c>
      <c r="AI8" s="24"/>
      <c r="AJ8" s="2" t="s">
        <v>15</v>
      </c>
      <c r="AK8" s="24"/>
      <c r="AL8" s="2" t="s">
        <v>18</v>
      </c>
    </row>
    <row r="9" spans="1:38" s="10" customFormat="1" ht="22.5" customHeight="1" x14ac:dyDescent="0.2">
      <c r="A9" s="57" t="s">
        <v>42</v>
      </c>
      <c r="B9" s="57"/>
      <c r="C9" s="24"/>
      <c r="D9" s="34" t="s">
        <v>43</v>
      </c>
      <c r="E9" s="24"/>
      <c r="F9" s="34" t="s">
        <v>43</v>
      </c>
      <c r="G9" s="24"/>
      <c r="H9" s="34" t="s">
        <v>44</v>
      </c>
      <c r="I9" s="24"/>
      <c r="J9" s="34" t="s">
        <v>45</v>
      </c>
      <c r="K9" s="24"/>
      <c r="L9" s="35">
        <v>23</v>
      </c>
      <c r="M9" s="24"/>
      <c r="N9" s="35">
        <v>23</v>
      </c>
      <c r="O9" s="24"/>
      <c r="P9" s="36">
        <v>5000</v>
      </c>
      <c r="Q9" s="24"/>
      <c r="R9" s="36">
        <v>5100695325</v>
      </c>
      <c r="S9" s="24"/>
      <c r="T9" s="36">
        <v>4998974766</v>
      </c>
      <c r="U9" s="24"/>
      <c r="V9" s="36">
        <v>0</v>
      </c>
      <c r="W9" s="24"/>
      <c r="X9" s="36">
        <v>0</v>
      </c>
      <c r="Y9" s="24"/>
      <c r="Z9" s="36">
        <v>0</v>
      </c>
      <c r="AA9" s="24"/>
      <c r="AB9" s="36">
        <v>0</v>
      </c>
      <c r="AC9" s="24"/>
      <c r="AD9" s="36">
        <v>5000</v>
      </c>
      <c r="AE9" s="24"/>
      <c r="AF9" s="36">
        <v>920600</v>
      </c>
      <c r="AG9" s="24"/>
      <c r="AH9" s="36">
        <v>5100695325</v>
      </c>
      <c r="AI9" s="24"/>
      <c r="AJ9" s="36">
        <v>4624479883</v>
      </c>
      <c r="AK9" s="24"/>
      <c r="AL9" s="35">
        <v>0.02</v>
      </c>
    </row>
    <row r="10" spans="1:38" s="10" customFormat="1" ht="22.5" customHeight="1" thickBot="1" x14ac:dyDescent="0.25">
      <c r="A10" s="54" t="s">
        <v>21</v>
      </c>
      <c r="B10" s="54"/>
      <c r="C10" s="24"/>
      <c r="D10" s="19"/>
      <c r="E10" s="24"/>
      <c r="F10" s="19"/>
      <c r="G10" s="24"/>
      <c r="H10" s="19"/>
      <c r="I10" s="24"/>
      <c r="J10" s="19"/>
      <c r="K10" s="24"/>
      <c r="L10" s="19"/>
      <c r="M10" s="24"/>
      <c r="N10" s="19"/>
      <c r="O10" s="24"/>
      <c r="P10" s="19">
        <v>5000</v>
      </c>
      <c r="Q10" s="24"/>
      <c r="R10" s="19">
        <v>5100695325</v>
      </c>
      <c r="S10" s="24"/>
      <c r="T10" s="19">
        <f>SUM(T9)</f>
        <v>4998974766</v>
      </c>
      <c r="U10" s="24"/>
      <c r="V10" s="19">
        <v>0</v>
      </c>
      <c r="W10" s="24"/>
      <c r="X10" s="19">
        <v>0</v>
      </c>
      <c r="Y10" s="24"/>
      <c r="Z10" s="19">
        <v>0</v>
      </c>
      <c r="AA10" s="24"/>
      <c r="AB10" s="19">
        <v>0</v>
      </c>
      <c r="AC10" s="24"/>
      <c r="AD10" s="19">
        <v>5000</v>
      </c>
      <c r="AE10" s="24"/>
      <c r="AF10" s="19"/>
      <c r="AG10" s="24"/>
      <c r="AH10" s="19">
        <f>SUM(AH9)</f>
        <v>5100695325</v>
      </c>
      <c r="AI10" s="24"/>
      <c r="AJ10" s="19">
        <f>SUM(AJ9)</f>
        <v>4624479883</v>
      </c>
      <c r="AK10" s="24"/>
      <c r="AL10" s="20">
        <v>0.02</v>
      </c>
    </row>
    <row r="11" spans="1:38" x14ac:dyDescent="0.2">
      <c r="A11" s="22"/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</row>
    <row r="12" spans="1:38" x14ac:dyDescent="0.2">
      <c r="A12" s="22"/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</row>
    <row r="13" spans="1:38" x14ac:dyDescent="0.2">
      <c r="A13" s="22"/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</row>
    <row r="14" spans="1:38" x14ac:dyDescent="0.2">
      <c r="A14" s="22"/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</row>
    <row r="15" spans="1:38" x14ac:dyDescent="0.2">
      <c r="A15" s="22"/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</row>
    <row r="16" spans="1:38" x14ac:dyDescent="0.2">
      <c r="A16" s="22"/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</row>
  </sheetData>
  <mergeCells count="13">
    <mergeCell ref="V7:X7"/>
    <mergeCell ref="Z7:AB7"/>
    <mergeCell ref="A8:B8"/>
    <mergeCell ref="A9:B9"/>
    <mergeCell ref="A10:B10"/>
    <mergeCell ref="A1:AL1"/>
    <mergeCell ref="A2:AL2"/>
    <mergeCell ref="A3:AL3"/>
    <mergeCell ref="B5:AL5"/>
    <mergeCell ref="A6:O6"/>
    <mergeCell ref="P6:T6"/>
    <mergeCell ref="V6:AB6"/>
    <mergeCell ref="AD6:AL6"/>
  </mergeCells>
  <pageMargins left="0.39" right="0.39" top="0.39" bottom="0.39" header="0" footer="0"/>
  <pageSetup paperSize="0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12"/>
  <sheetViews>
    <sheetView rightToLeft="1" workbookViewId="0">
      <selection activeCell="A35" sqref="A35"/>
    </sheetView>
  </sheetViews>
  <sheetFormatPr defaultRowHeight="12.75" x14ac:dyDescent="0.2"/>
  <cols>
    <col min="1" max="1" width="6.28515625" bestFit="1" customWidth="1"/>
    <col min="2" max="2" width="35" customWidth="1"/>
    <col min="3" max="3" width="1.28515625" customWidth="1"/>
    <col min="4" max="4" width="16.140625" customWidth="1"/>
    <col min="5" max="5" width="1.28515625" customWidth="1"/>
    <col min="6" max="6" width="19.85546875" customWidth="1"/>
    <col min="7" max="7" width="1.28515625" customWidth="1"/>
    <col min="8" max="8" width="19.5703125" customWidth="1"/>
    <col min="9" max="9" width="1.28515625" customWidth="1"/>
    <col min="10" max="10" width="13.5703125" customWidth="1"/>
    <col min="11" max="11" width="1.28515625" customWidth="1"/>
    <col min="12" max="12" width="18.28515625" bestFit="1" customWidth="1"/>
    <col min="13" max="13" width="0.28515625" customWidth="1"/>
  </cols>
  <sheetData>
    <row r="1" spans="1:12" ht="33.75" customHeight="1" x14ac:dyDescent="0.2">
      <c r="A1" s="50" t="s">
        <v>102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</row>
    <row r="2" spans="1:12" ht="33.75" customHeight="1" x14ac:dyDescent="0.2">
      <c r="A2" s="50" t="s">
        <v>1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</row>
    <row r="3" spans="1:12" ht="33.75" customHeight="1" x14ac:dyDescent="0.2">
      <c r="A3" s="50" t="s">
        <v>2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</row>
    <row r="4" spans="1:12" ht="14.45" customHeight="1" x14ac:dyDescent="0.2"/>
    <row r="5" spans="1:12" s="10" customFormat="1" ht="27" customHeight="1" x14ac:dyDescent="0.2">
      <c r="A5" s="44" t="s">
        <v>46</v>
      </c>
      <c r="B5" s="53" t="s">
        <v>108</v>
      </c>
      <c r="C5" s="53"/>
      <c r="D5" s="53"/>
      <c r="E5" s="53"/>
      <c r="F5" s="53"/>
      <c r="G5" s="53"/>
      <c r="H5" s="53"/>
      <c r="I5" s="53"/>
      <c r="J5" s="53"/>
      <c r="K5" s="53"/>
      <c r="L5" s="53"/>
    </row>
    <row r="6" spans="1:12" s="10" customFormat="1" ht="27" customHeight="1" x14ac:dyDescent="0.2">
      <c r="D6" s="2" t="s">
        <v>7</v>
      </c>
      <c r="F6" s="51" t="s">
        <v>8</v>
      </c>
      <c r="G6" s="51"/>
      <c r="H6" s="51"/>
      <c r="J6" s="58" t="s">
        <v>9</v>
      </c>
      <c r="K6" s="58"/>
      <c r="L6" s="58"/>
    </row>
    <row r="7" spans="1:12" s="10" customFormat="1" ht="27" customHeight="1" x14ac:dyDescent="0.2">
      <c r="A7" s="51" t="s">
        <v>47</v>
      </c>
      <c r="B7" s="51"/>
      <c r="D7" s="2" t="s">
        <v>48</v>
      </c>
      <c r="F7" s="2" t="s">
        <v>49</v>
      </c>
      <c r="H7" s="2" t="s">
        <v>50</v>
      </c>
      <c r="J7" s="2" t="s">
        <v>48</v>
      </c>
      <c r="L7" s="2" t="s">
        <v>18</v>
      </c>
    </row>
    <row r="8" spans="1:12" s="10" customFormat="1" ht="27" customHeight="1" x14ac:dyDescent="0.2">
      <c r="A8" s="55" t="s">
        <v>51</v>
      </c>
      <c r="B8" s="55"/>
      <c r="D8" s="15">
        <v>321449</v>
      </c>
      <c r="F8" s="15">
        <v>1996264239987</v>
      </c>
      <c r="H8" s="15">
        <v>1996255565945</v>
      </c>
      <c r="J8" s="15">
        <v>10000000</v>
      </c>
      <c r="L8" s="46">
        <v>0</v>
      </c>
    </row>
    <row r="9" spans="1:12" s="10" customFormat="1" ht="27" customHeight="1" x14ac:dyDescent="0.2">
      <c r="A9" s="59" t="s">
        <v>51</v>
      </c>
      <c r="B9" s="59"/>
      <c r="D9" s="40">
        <v>100000</v>
      </c>
      <c r="F9" s="40">
        <v>0</v>
      </c>
      <c r="H9" s="40">
        <v>0</v>
      </c>
      <c r="J9" s="40">
        <v>100000</v>
      </c>
      <c r="L9" s="47">
        <v>0</v>
      </c>
    </row>
    <row r="10" spans="1:12" s="10" customFormat="1" ht="27" customHeight="1" x14ac:dyDescent="0.2">
      <c r="A10" s="59" t="s">
        <v>52</v>
      </c>
      <c r="B10" s="59"/>
      <c r="D10" s="40">
        <v>68527825</v>
      </c>
      <c r="F10" s="40">
        <v>1203840346304</v>
      </c>
      <c r="H10" s="40">
        <v>1204929473529</v>
      </c>
      <c r="J10" s="40">
        <v>60440283</v>
      </c>
      <c r="L10" s="47">
        <v>0</v>
      </c>
    </row>
    <row r="11" spans="1:12" s="10" customFormat="1" ht="27" customHeight="1" x14ac:dyDescent="0.2">
      <c r="A11" s="56" t="s">
        <v>52</v>
      </c>
      <c r="B11" s="56"/>
      <c r="D11" s="16">
        <v>1027733885</v>
      </c>
      <c r="F11" s="16">
        <v>2808835310</v>
      </c>
      <c r="H11" s="16">
        <v>2852042679</v>
      </c>
      <c r="J11" s="16">
        <v>117416654</v>
      </c>
      <c r="L11" s="48">
        <v>0</v>
      </c>
    </row>
    <row r="12" spans="1:12" s="10" customFormat="1" ht="27" customHeight="1" x14ac:dyDescent="0.2">
      <c r="A12" s="54" t="s">
        <v>21</v>
      </c>
      <c r="B12" s="54"/>
      <c r="D12" s="19">
        <f>SUM(D8:D11)</f>
        <v>1096683159</v>
      </c>
      <c r="E12" s="24"/>
      <c r="F12" s="19">
        <f>SUM(F8:F11)</f>
        <v>3202913421601</v>
      </c>
      <c r="G12" s="24"/>
      <c r="H12" s="19">
        <f>SUM(H8:H11)</f>
        <v>3204037082153</v>
      </c>
      <c r="I12" s="24"/>
      <c r="J12" s="19">
        <f>SUM(J8:J11)</f>
        <v>187956937</v>
      </c>
      <c r="L12" s="20">
        <f>SUM(L8:L11)</f>
        <v>0</v>
      </c>
    </row>
  </sheetData>
  <mergeCells count="12">
    <mergeCell ref="A12:B12"/>
    <mergeCell ref="J6:L6"/>
    <mergeCell ref="A7:B7"/>
    <mergeCell ref="A8:B8"/>
    <mergeCell ref="A9:B9"/>
    <mergeCell ref="A10:B10"/>
    <mergeCell ref="A11:B11"/>
    <mergeCell ref="A1:L1"/>
    <mergeCell ref="A2:L2"/>
    <mergeCell ref="A3:L3"/>
    <mergeCell ref="B5:L5"/>
    <mergeCell ref="F6:H6"/>
  </mergeCells>
  <pageMargins left="0.39" right="0.39" top="0.39" bottom="0.39" header="0" footer="0"/>
  <pageSetup paperSize="0"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G12"/>
  <sheetViews>
    <sheetView rightToLeft="1" workbookViewId="0">
      <selection activeCell="A35" sqref="A35"/>
    </sheetView>
  </sheetViews>
  <sheetFormatPr defaultRowHeight="12.75" x14ac:dyDescent="0.2"/>
  <cols>
    <col min="1" max="1" width="2.5703125" customWidth="1"/>
    <col min="2" max="2" width="52.28515625" customWidth="1"/>
    <col min="3" max="3" width="1.28515625" customWidth="1"/>
    <col min="4" max="4" width="11.7109375" customWidth="1"/>
    <col min="5" max="5" width="1.28515625" customWidth="1"/>
    <col min="6" max="6" width="22" customWidth="1"/>
    <col min="7" max="7" width="1.28515625" customWidth="1"/>
  </cols>
  <sheetData>
    <row r="1" spans="1:7" ht="28.5" customHeight="1" x14ac:dyDescent="0.2">
      <c r="A1" s="50" t="s">
        <v>102</v>
      </c>
      <c r="B1" s="50"/>
      <c r="C1" s="50"/>
      <c r="D1" s="50"/>
      <c r="E1" s="50"/>
      <c r="F1" s="50"/>
      <c r="G1" s="50"/>
    </row>
    <row r="2" spans="1:7" ht="28.5" customHeight="1" x14ac:dyDescent="0.2">
      <c r="A2" s="50" t="s">
        <v>53</v>
      </c>
      <c r="B2" s="50"/>
      <c r="C2" s="50"/>
      <c r="D2" s="50"/>
      <c r="E2" s="50"/>
      <c r="F2" s="50"/>
      <c r="G2" s="50"/>
    </row>
    <row r="3" spans="1:7" ht="28.5" customHeight="1" x14ac:dyDescent="0.2">
      <c r="A3" s="50" t="s">
        <v>2</v>
      </c>
      <c r="B3" s="50"/>
      <c r="C3" s="50"/>
      <c r="D3" s="50"/>
      <c r="E3" s="50"/>
      <c r="F3" s="50"/>
      <c r="G3" s="50"/>
    </row>
    <row r="4" spans="1:7" ht="14.45" customHeight="1" x14ac:dyDescent="0.2"/>
    <row r="5" spans="1:7" s="10" customFormat="1" ht="27" customHeight="1" x14ac:dyDescent="0.2">
      <c r="A5" s="44" t="s">
        <v>54</v>
      </c>
      <c r="B5" s="53" t="s">
        <v>109</v>
      </c>
      <c r="C5" s="53"/>
      <c r="D5" s="53"/>
      <c r="E5" s="53"/>
      <c r="F5" s="53"/>
      <c r="G5" s="53"/>
    </row>
    <row r="6" spans="1:7" s="10" customFormat="1" ht="27" customHeight="1" x14ac:dyDescent="0.2"/>
    <row r="7" spans="1:7" s="10" customFormat="1" ht="27" customHeight="1" x14ac:dyDescent="0.2">
      <c r="A7" s="51" t="s">
        <v>55</v>
      </c>
      <c r="B7" s="51"/>
      <c r="D7" s="2" t="s">
        <v>56</v>
      </c>
      <c r="F7" s="2" t="s">
        <v>48</v>
      </c>
    </row>
    <row r="8" spans="1:7" s="10" customFormat="1" ht="27" customHeight="1" x14ac:dyDescent="0.2">
      <c r="A8" s="55" t="s">
        <v>58</v>
      </c>
      <c r="B8" s="55"/>
      <c r="D8" s="38" t="s">
        <v>59</v>
      </c>
      <c r="F8" s="27">
        <f>'درآمد سرمایه گذاری در سهام'!J11</f>
        <v>-2759006262805</v>
      </c>
    </row>
    <row r="9" spans="1:7" s="10" customFormat="1" ht="27" customHeight="1" x14ac:dyDescent="0.2">
      <c r="A9" s="59" t="s">
        <v>60</v>
      </c>
      <c r="B9" s="59"/>
      <c r="D9" s="39" t="s">
        <v>61</v>
      </c>
      <c r="F9" s="42">
        <f>'درآمد سرمایه گذاری در صندوق'!J11</f>
        <v>18820482755</v>
      </c>
    </row>
    <row r="10" spans="1:7" s="10" customFormat="1" ht="27" customHeight="1" x14ac:dyDescent="0.2">
      <c r="A10" s="59" t="s">
        <v>62</v>
      </c>
      <c r="B10" s="59"/>
      <c r="D10" s="39" t="s">
        <v>63</v>
      </c>
      <c r="F10" s="42">
        <f>'درآمد سرمایه گذاری در اوراق به'!J10</f>
        <v>77964133</v>
      </c>
    </row>
    <row r="11" spans="1:7" s="10" customFormat="1" ht="27" customHeight="1" x14ac:dyDescent="0.2">
      <c r="A11" s="59" t="s">
        <v>64</v>
      </c>
      <c r="B11" s="59"/>
      <c r="D11" s="39" t="s">
        <v>65</v>
      </c>
      <c r="F11" s="42">
        <f>'درآمد سپرده بانکی'!D11</f>
        <v>752089</v>
      </c>
    </row>
    <row r="12" spans="1:7" s="10" customFormat="1" ht="27" customHeight="1" thickBot="1" x14ac:dyDescent="0.25">
      <c r="A12" s="54" t="s">
        <v>21</v>
      </c>
      <c r="B12" s="54"/>
      <c r="D12" s="19"/>
      <c r="F12" s="29">
        <f>SUM(F8:F11)</f>
        <v>-2740107063828</v>
      </c>
    </row>
  </sheetData>
  <mergeCells count="10">
    <mergeCell ref="A12:B12"/>
    <mergeCell ref="A8:B8"/>
    <mergeCell ref="A9:B9"/>
    <mergeCell ref="A10:B10"/>
    <mergeCell ref="A11:B11"/>
    <mergeCell ref="A1:G1"/>
    <mergeCell ref="A2:G2"/>
    <mergeCell ref="A3:G3"/>
    <mergeCell ref="B5:G5"/>
    <mergeCell ref="A7:B7"/>
  </mergeCells>
  <pageMargins left="0.39" right="0.39" top="0.39" bottom="0.39" header="0" footer="0"/>
  <pageSetup paperSize="0" fitToHeight="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V14"/>
  <sheetViews>
    <sheetView rightToLeft="1" workbookViewId="0">
      <selection activeCell="A35" sqref="A35"/>
    </sheetView>
  </sheetViews>
  <sheetFormatPr defaultRowHeight="12.75" x14ac:dyDescent="0.2"/>
  <cols>
    <col min="1" max="1" width="6.140625" bestFit="1" customWidth="1"/>
    <col min="2" max="2" width="19.42578125" customWidth="1"/>
    <col min="3" max="3" width="1.28515625" customWidth="1"/>
    <col min="4" max="4" width="17.85546875" customWidth="1"/>
    <col min="5" max="5" width="1.28515625" customWidth="1"/>
    <col min="6" max="6" width="22.5703125" customWidth="1"/>
    <col min="7" max="7" width="1.28515625" customWidth="1"/>
    <col min="8" max="8" width="11.140625" bestFit="1" customWidth="1"/>
    <col min="9" max="9" width="1.28515625" customWidth="1"/>
    <col min="10" max="10" width="21.28515625" customWidth="1"/>
    <col min="11" max="11" width="1.28515625" customWidth="1"/>
    <col min="12" max="12" width="17.28515625" bestFit="1" customWidth="1"/>
    <col min="13" max="13" width="1.28515625" customWidth="1"/>
    <col min="14" max="14" width="20" customWidth="1"/>
    <col min="15" max="15" width="1.28515625" customWidth="1"/>
    <col min="16" max="16" width="20.85546875" customWidth="1"/>
    <col min="17" max="17" width="1.28515625" customWidth="1"/>
    <col min="18" max="18" width="18.28515625" customWidth="1"/>
    <col min="19" max="19" width="1.28515625" customWidth="1"/>
    <col min="20" max="20" width="22.28515625" customWidth="1"/>
    <col min="21" max="21" width="1.28515625" customWidth="1"/>
    <col min="22" max="22" width="17.28515625" bestFit="1" customWidth="1"/>
    <col min="23" max="23" width="0.28515625" customWidth="1"/>
  </cols>
  <sheetData>
    <row r="1" spans="1:22" ht="31.5" customHeight="1" x14ac:dyDescent="0.2">
      <c r="A1" s="50" t="s">
        <v>102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</row>
    <row r="2" spans="1:22" ht="31.5" customHeight="1" x14ac:dyDescent="0.2">
      <c r="A2" s="50" t="s">
        <v>53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</row>
    <row r="3" spans="1:22" ht="31.5" customHeight="1" x14ac:dyDescent="0.2">
      <c r="A3" s="50" t="s">
        <v>2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</row>
    <row r="4" spans="1:22" ht="14.45" customHeight="1" x14ac:dyDescent="0.2"/>
    <row r="5" spans="1:22" s="10" customFormat="1" ht="28.5" customHeight="1" x14ac:dyDescent="0.2">
      <c r="A5" s="44" t="s">
        <v>66</v>
      </c>
      <c r="B5" s="53" t="s">
        <v>107</v>
      </c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</row>
    <row r="6" spans="1:22" s="10" customFormat="1" ht="28.5" customHeight="1" x14ac:dyDescent="0.2">
      <c r="D6" s="51" t="s">
        <v>67</v>
      </c>
      <c r="E6" s="51"/>
      <c r="F6" s="51"/>
      <c r="G6" s="51"/>
      <c r="H6" s="51"/>
      <c r="I6" s="51"/>
      <c r="J6" s="51"/>
      <c r="K6" s="51"/>
      <c r="L6" s="51"/>
      <c r="N6" s="51" t="s">
        <v>68</v>
      </c>
      <c r="O6" s="51"/>
      <c r="P6" s="51"/>
      <c r="Q6" s="51"/>
      <c r="R6" s="51"/>
      <c r="S6" s="51"/>
      <c r="T6" s="51"/>
      <c r="U6" s="51"/>
      <c r="V6" s="51"/>
    </row>
    <row r="7" spans="1:22" s="10" customFormat="1" ht="28.5" customHeight="1" x14ac:dyDescent="0.2">
      <c r="D7" s="33"/>
      <c r="E7" s="33"/>
      <c r="F7" s="33"/>
      <c r="G7" s="33"/>
      <c r="H7" s="33"/>
      <c r="I7" s="33"/>
      <c r="J7" s="52" t="s">
        <v>21</v>
      </c>
      <c r="K7" s="52"/>
      <c r="L7" s="52"/>
      <c r="N7" s="33"/>
      <c r="O7" s="33"/>
      <c r="P7" s="33"/>
      <c r="Q7" s="33"/>
      <c r="R7" s="33"/>
      <c r="S7" s="33"/>
      <c r="T7" s="52" t="s">
        <v>21</v>
      </c>
      <c r="U7" s="52"/>
      <c r="V7" s="52"/>
    </row>
    <row r="8" spans="1:22" s="10" customFormat="1" ht="28.5" customHeight="1" x14ac:dyDescent="0.2">
      <c r="A8" s="51" t="s">
        <v>69</v>
      </c>
      <c r="B8" s="51"/>
      <c r="D8" s="2" t="s">
        <v>70</v>
      </c>
      <c r="F8" s="2" t="s">
        <v>71</v>
      </c>
      <c r="H8" s="2" t="s">
        <v>72</v>
      </c>
      <c r="J8" s="4" t="s">
        <v>48</v>
      </c>
      <c r="K8" s="33"/>
      <c r="L8" s="4" t="s">
        <v>57</v>
      </c>
      <c r="N8" s="2" t="s">
        <v>70</v>
      </c>
      <c r="P8" s="2" t="s">
        <v>71</v>
      </c>
      <c r="R8" s="2" t="s">
        <v>72</v>
      </c>
      <c r="T8" s="4" t="s">
        <v>48</v>
      </c>
      <c r="U8" s="33"/>
      <c r="V8" s="4" t="s">
        <v>57</v>
      </c>
    </row>
    <row r="9" spans="1:22" s="10" customFormat="1" ht="28.5" customHeight="1" x14ac:dyDescent="0.2">
      <c r="A9" s="55" t="s">
        <v>19</v>
      </c>
      <c r="B9" s="55"/>
      <c r="D9" s="15">
        <v>822172229960</v>
      </c>
      <c r="F9" s="27">
        <v>-2936823238081</v>
      </c>
      <c r="H9" s="15">
        <v>0</v>
      </c>
      <c r="J9" s="27">
        <f>SUM(D9:H9)</f>
        <v>-2114651008121</v>
      </c>
      <c r="L9" s="17">
        <v>75.17</v>
      </c>
      <c r="N9" s="15">
        <v>822172229960</v>
      </c>
      <c r="P9" s="27">
        <v>-2939904559891</v>
      </c>
      <c r="R9" s="15">
        <v>68251083589</v>
      </c>
      <c r="T9" s="27">
        <f>SUM(N9:R9)</f>
        <v>-2049481246342</v>
      </c>
      <c r="V9" s="17">
        <v>57.81</v>
      </c>
    </row>
    <row r="10" spans="1:22" s="10" customFormat="1" ht="28.5" customHeight="1" x14ac:dyDescent="0.2">
      <c r="A10" s="56" t="s">
        <v>20</v>
      </c>
      <c r="B10" s="56"/>
      <c r="C10" s="24"/>
      <c r="D10" s="16">
        <v>0</v>
      </c>
      <c r="E10" s="24"/>
      <c r="F10" s="28">
        <v>-644355254684</v>
      </c>
      <c r="G10" s="24"/>
      <c r="H10" s="16">
        <v>0</v>
      </c>
      <c r="I10" s="24"/>
      <c r="J10" s="42">
        <f>SUM(D10:H10)</f>
        <v>-644355254684</v>
      </c>
      <c r="K10" s="24"/>
      <c r="L10" s="18">
        <v>21.52</v>
      </c>
      <c r="M10" s="24"/>
      <c r="N10" s="16">
        <v>1173639547520</v>
      </c>
      <c r="O10" s="24"/>
      <c r="P10" s="42">
        <v>-2496974747162</v>
      </c>
      <c r="Q10" s="24"/>
      <c r="R10" s="16">
        <v>1820104072</v>
      </c>
      <c r="T10" s="42">
        <f>SUM(N10:R10)</f>
        <v>-1321515095570</v>
      </c>
      <c r="V10" s="18">
        <v>39.549999999999997</v>
      </c>
    </row>
    <row r="11" spans="1:22" s="10" customFormat="1" ht="28.5" customHeight="1" thickBot="1" x14ac:dyDescent="0.25">
      <c r="A11" s="54" t="s">
        <v>21</v>
      </c>
      <c r="B11" s="54"/>
      <c r="C11" s="24"/>
      <c r="D11" s="19">
        <f>SUM(D9:D10)</f>
        <v>822172229960</v>
      </c>
      <c r="E11" s="24"/>
      <c r="F11" s="29">
        <f>SUM(F9:F10)</f>
        <v>-3581178492765</v>
      </c>
      <c r="G11" s="24"/>
      <c r="H11" s="19">
        <v>0</v>
      </c>
      <c r="I11" s="24"/>
      <c r="J11" s="29">
        <f>SUM(J9:J10)</f>
        <v>-2759006262805</v>
      </c>
      <c r="K11" s="24"/>
      <c r="L11" s="20">
        <f>SUM(L9:L10)</f>
        <v>96.69</v>
      </c>
      <c r="M11" s="24"/>
      <c r="N11" s="19">
        <f>SUM(N9:N10)</f>
        <v>1995811777480</v>
      </c>
      <c r="O11" s="24"/>
      <c r="P11" s="29">
        <f>SUM(P9:P10)</f>
        <v>-5436879307053</v>
      </c>
      <c r="Q11" s="24"/>
      <c r="R11" s="19">
        <f>SUM(R9:R10)</f>
        <v>70071187661</v>
      </c>
      <c r="T11" s="29">
        <f>SUM(T9:T10)</f>
        <v>-3370996341912</v>
      </c>
      <c r="V11" s="20">
        <f>SUM(V9:V10)</f>
        <v>97.36</v>
      </c>
    </row>
    <row r="12" spans="1:22" x14ac:dyDescent="0.2">
      <c r="A12" s="22"/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</row>
    <row r="13" spans="1:22" x14ac:dyDescent="0.2">
      <c r="A13" s="22"/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</row>
    <row r="14" spans="1:22" x14ac:dyDescent="0.2">
      <c r="A14" s="22"/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</row>
  </sheetData>
  <mergeCells count="12">
    <mergeCell ref="A10:B10"/>
    <mergeCell ref="A11:B11"/>
    <mergeCell ref="J7:L7"/>
    <mergeCell ref="T7:V7"/>
    <mergeCell ref="A8:B8"/>
    <mergeCell ref="A9:B9"/>
    <mergeCell ref="A1:V1"/>
    <mergeCell ref="A2:V2"/>
    <mergeCell ref="A3:V3"/>
    <mergeCell ref="B5:V5"/>
    <mergeCell ref="D6:L6"/>
    <mergeCell ref="N6:V6"/>
  </mergeCells>
  <pageMargins left="0.39" right="0.39" top="0.39" bottom="0.39" header="0" footer="0"/>
  <pageSetup paperSize="0" fitToHeight="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V14"/>
  <sheetViews>
    <sheetView rightToLeft="1" workbookViewId="0">
      <selection activeCell="A35" sqref="A35"/>
    </sheetView>
  </sheetViews>
  <sheetFormatPr defaultRowHeight="12.75" x14ac:dyDescent="0.2"/>
  <cols>
    <col min="1" max="1" width="6.42578125" style="13" bestFit="1" customWidth="1"/>
    <col min="2" max="2" width="25.140625" style="13" customWidth="1"/>
    <col min="3" max="3" width="1.28515625" style="13" customWidth="1"/>
    <col min="4" max="4" width="16.28515625" style="13" bestFit="1" customWidth="1"/>
    <col min="5" max="5" width="1.28515625" style="13" customWidth="1"/>
    <col min="6" max="6" width="15.42578125" style="13" bestFit="1" customWidth="1"/>
    <col min="7" max="7" width="1.28515625" style="13" customWidth="1"/>
    <col min="8" max="8" width="13.42578125" style="13" bestFit="1" customWidth="1"/>
    <col min="9" max="9" width="1.28515625" style="13" customWidth="1"/>
    <col min="10" max="10" width="15" style="13" bestFit="1" customWidth="1"/>
    <col min="11" max="11" width="1.28515625" style="13" customWidth="1"/>
    <col min="12" max="12" width="17.28515625" style="13" bestFit="1" customWidth="1"/>
    <col min="13" max="13" width="1.28515625" style="13" customWidth="1"/>
    <col min="14" max="14" width="16.28515625" style="13" bestFit="1" customWidth="1"/>
    <col min="15" max="15" width="1.28515625" style="13" customWidth="1"/>
    <col min="16" max="16" width="16.85546875" style="13" customWidth="1"/>
    <col min="17" max="17" width="1.28515625" style="13" customWidth="1"/>
    <col min="18" max="18" width="16" style="13" bestFit="1" customWidth="1"/>
    <col min="19" max="19" width="1.28515625" style="13" customWidth="1"/>
    <col min="20" max="20" width="16" style="13" bestFit="1" customWidth="1"/>
    <col min="21" max="21" width="1.28515625" style="13" customWidth="1"/>
    <col min="22" max="22" width="17.28515625" style="13" bestFit="1" customWidth="1"/>
    <col min="23" max="23" width="0.28515625" style="13" customWidth="1"/>
    <col min="24" max="16384" width="9.140625" style="13"/>
  </cols>
  <sheetData>
    <row r="1" spans="1:22" ht="33.75" customHeight="1" x14ac:dyDescent="0.2">
      <c r="A1" s="50" t="s">
        <v>102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</row>
    <row r="2" spans="1:22" ht="33.75" customHeight="1" x14ac:dyDescent="0.2">
      <c r="A2" s="50" t="s">
        <v>53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</row>
    <row r="3" spans="1:22" ht="33.75" customHeight="1" x14ac:dyDescent="0.2">
      <c r="A3" s="50" t="s">
        <v>2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</row>
    <row r="4" spans="1:22" ht="14.45" customHeight="1" x14ac:dyDescent="0.2"/>
    <row r="5" spans="1:22" ht="29.25" customHeight="1" x14ac:dyDescent="0.2">
      <c r="A5" s="44" t="s">
        <v>73</v>
      </c>
      <c r="B5" s="53" t="s">
        <v>106</v>
      </c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</row>
    <row r="6" spans="1:22" s="10" customFormat="1" ht="29.25" customHeight="1" x14ac:dyDescent="0.2">
      <c r="D6" s="51" t="s">
        <v>67</v>
      </c>
      <c r="E6" s="51"/>
      <c r="F6" s="51"/>
      <c r="G6" s="51"/>
      <c r="H6" s="51"/>
      <c r="I6" s="51"/>
      <c r="J6" s="51"/>
      <c r="K6" s="51"/>
      <c r="L6" s="51"/>
      <c r="N6" s="51" t="s">
        <v>68</v>
      </c>
      <c r="O6" s="51"/>
      <c r="P6" s="51"/>
      <c r="Q6" s="51"/>
      <c r="R6" s="51"/>
      <c r="S6" s="51"/>
      <c r="T6" s="51"/>
      <c r="U6" s="51"/>
      <c r="V6" s="51"/>
    </row>
    <row r="7" spans="1:22" s="10" customFormat="1" ht="29.25" customHeight="1" x14ac:dyDescent="0.2">
      <c r="D7" s="33"/>
      <c r="E7" s="33"/>
      <c r="F7" s="33"/>
      <c r="G7" s="33"/>
      <c r="H7" s="33"/>
      <c r="I7" s="33"/>
      <c r="J7" s="52" t="s">
        <v>21</v>
      </c>
      <c r="K7" s="52"/>
      <c r="L7" s="52"/>
      <c r="N7" s="33"/>
      <c r="O7" s="33"/>
      <c r="P7" s="33"/>
      <c r="Q7" s="33"/>
      <c r="R7" s="33"/>
      <c r="S7" s="33"/>
      <c r="T7" s="52" t="s">
        <v>21</v>
      </c>
      <c r="U7" s="52"/>
      <c r="V7" s="52"/>
    </row>
    <row r="8" spans="1:22" s="10" customFormat="1" ht="29.25" customHeight="1" x14ac:dyDescent="0.2">
      <c r="A8" s="51" t="s">
        <v>28</v>
      </c>
      <c r="B8" s="51"/>
      <c r="D8" s="2" t="s">
        <v>74</v>
      </c>
      <c r="F8" s="2" t="s">
        <v>71</v>
      </c>
      <c r="H8" s="2" t="s">
        <v>72</v>
      </c>
      <c r="J8" s="4" t="s">
        <v>48</v>
      </c>
      <c r="K8" s="33"/>
      <c r="L8" s="4" t="s">
        <v>57</v>
      </c>
      <c r="N8" s="2" t="s">
        <v>74</v>
      </c>
      <c r="P8" s="2" t="s">
        <v>71</v>
      </c>
      <c r="R8" s="2" t="s">
        <v>72</v>
      </c>
      <c r="T8" s="4" t="s">
        <v>48</v>
      </c>
      <c r="U8" s="33"/>
      <c r="V8" s="4" t="s">
        <v>57</v>
      </c>
    </row>
    <row r="9" spans="1:22" s="10" customFormat="1" ht="29.25" customHeight="1" x14ac:dyDescent="0.2">
      <c r="A9" s="55" t="s">
        <v>31</v>
      </c>
      <c r="B9" s="55"/>
      <c r="D9" s="15">
        <v>0</v>
      </c>
      <c r="F9" s="15">
        <v>0</v>
      </c>
      <c r="H9" s="15">
        <v>864518904</v>
      </c>
      <c r="J9" s="15">
        <f>SUM(D9:H9)</f>
        <v>864518904</v>
      </c>
      <c r="L9" s="17">
        <v>0.03</v>
      </c>
      <c r="N9" s="15">
        <v>0</v>
      </c>
      <c r="P9" s="15">
        <v>0</v>
      </c>
      <c r="R9" s="15">
        <v>2463830168</v>
      </c>
      <c r="T9" s="15">
        <f>SUM(N9:R9)</f>
        <v>2463830168</v>
      </c>
      <c r="V9" s="17">
        <v>8.92</v>
      </c>
    </row>
    <row r="10" spans="1:22" s="10" customFormat="1" ht="29.25" customHeight="1" x14ac:dyDescent="0.2">
      <c r="A10" s="56" t="s">
        <v>75</v>
      </c>
      <c r="B10" s="56"/>
      <c r="D10" s="16">
        <v>0</v>
      </c>
      <c r="F10" s="16">
        <v>17118266148</v>
      </c>
      <c r="H10" s="16">
        <v>837697703</v>
      </c>
      <c r="J10" s="16">
        <f>SUM(D10:H10)</f>
        <v>17955963851</v>
      </c>
      <c r="L10" s="18">
        <v>0.68</v>
      </c>
      <c r="N10" s="16">
        <v>0</v>
      </c>
      <c r="P10" s="40">
        <v>17889604341</v>
      </c>
      <c r="R10" s="16">
        <v>8621271717</v>
      </c>
      <c r="T10" s="16">
        <f>SUM(N10:R10)</f>
        <v>26510876058</v>
      </c>
      <c r="V10" s="18">
        <v>20.399999999999999</v>
      </c>
    </row>
    <row r="11" spans="1:22" s="10" customFormat="1" ht="29.25" customHeight="1" thickBot="1" x14ac:dyDescent="0.25">
      <c r="A11" s="54" t="s">
        <v>21</v>
      </c>
      <c r="B11" s="54"/>
      <c r="D11" s="19">
        <v>0</v>
      </c>
      <c r="F11" s="19">
        <f>SUM(F9:F10)</f>
        <v>17118266148</v>
      </c>
      <c r="H11" s="19">
        <f>SUM(H9:H10)</f>
        <v>1702216607</v>
      </c>
      <c r="J11" s="19">
        <f>SUM(J9:J10)</f>
        <v>18820482755</v>
      </c>
      <c r="L11" s="20">
        <f>SUM(L9:L10)</f>
        <v>0.71000000000000008</v>
      </c>
      <c r="N11" s="19">
        <v>0</v>
      </c>
      <c r="P11" s="19">
        <f>SUM(P9:P10)</f>
        <v>17889604341</v>
      </c>
      <c r="R11" s="19">
        <f>SUM(R9:R10)</f>
        <v>11085101885</v>
      </c>
      <c r="T11" s="19">
        <f>SUM(T9:T10)</f>
        <v>28974706226</v>
      </c>
      <c r="V11" s="20">
        <f>SUM(V9:V10)</f>
        <v>29.32</v>
      </c>
    </row>
    <row r="12" spans="1:22" x14ac:dyDescent="0.2">
      <c r="F12"/>
      <c r="G12"/>
      <c r="H12"/>
    </row>
    <row r="13" spans="1:22" x14ac:dyDescent="0.2">
      <c r="F13"/>
      <c r="G13"/>
      <c r="H13"/>
    </row>
    <row r="14" spans="1:22" x14ac:dyDescent="0.2">
      <c r="F14"/>
      <c r="G14"/>
      <c r="H14"/>
    </row>
  </sheetData>
  <mergeCells count="12">
    <mergeCell ref="A10:B10"/>
    <mergeCell ref="A11:B11"/>
    <mergeCell ref="J7:L7"/>
    <mergeCell ref="T7:V7"/>
    <mergeCell ref="A8:B8"/>
    <mergeCell ref="A9:B9"/>
    <mergeCell ref="A1:V1"/>
    <mergeCell ref="A2:V2"/>
    <mergeCell ref="A3:V3"/>
    <mergeCell ref="B5:V5"/>
    <mergeCell ref="D6:L6"/>
    <mergeCell ref="N6:V6"/>
  </mergeCells>
  <pageMargins left="0.39" right="0.39" top="0.39" bottom="0.39" header="0" footer="0"/>
  <pageSetup paperSize="0" fitToHeight="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R12"/>
  <sheetViews>
    <sheetView rightToLeft="1" workbookViewId="0">
      <selection activeCell="A35" sqref="A35"/>
    </sheetView>
  </sheetViews>
  <sheetFormatPr defaultRowHeight="12.75" x14ac:dyDescent="0.2"/>
  <cols>
    <col min="1" max="1" width="6.7109375" bestFit="1" customWidth="1"/>
    <col min="2" max="2" width="24.7109375" customWidth="1"/>
    <col min="3" max="3" width="1.28515625" customWidth="1"/>
    <col min="4" max="4" width="16.85546875" customWidth="1"/>
    <col min="5" max="5" width="1.28515625" customWidth="1"/>
    <col min="6" max="6" width="15.42578125" bestFit="1" customWidth="1"/>
    <col min="7" max="7" width="1.28515625" customWidth="1"/>
    <col min="8" max="8" width="11.140625" bestFit="1" customWidth="1"/>
    <col min="9" max="9" width="1.28515625" customWidth="1"/>
    <col min="10" max="10" width="14.42578125" customWidth="1"/>
    <col min="11" max="11" width="1.28515625" customWidth="1"/>
    <col min="12" max="12" width="15.7109375" customWidth="1"/>
    <col min="13" max="13" width="1.28515625" customWidth="1"/>
    <col min="14" max="14" width="17.28515625" customWidth="1"/>
    <col min="15" max="15" width="1.28515625" customWidth="1"/>
    <col min="16" max="16" width="11.140625" bestFit="1" customWidth="1"/>
    <col min="17" max="17" width="1.28515625" customWidth="1"/>
    <col min="18" max="18" width="15.140625" customWidth="1"/>
    <col min="19" max="19" width="0.28515625" customWidth="1"/>
  </cols>
  <sheetData>
    <row r="1" spans="1:18" ht="34.5" customHeight="1" x14ac:dyDescent="0.2">
      <c r="A1" s="50" t="s">
        <v>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</row>
    <row r="2" spans="1:18" ht="34.5" customHeight="1" x14ac:dyDescent="0.2">
      <c r="A2" s="50" t="s">
        <v>53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</row>
    <row r="3" spans="1:18" ht="34.5" customHeight="1" x14ac:dyDescent="0.2">
      <c r="A3" s="50" t="s">
        <v>2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</row>
    <row r="4" spans="1:18" ht="14.45" customHeight="1" x14ac:dyDescent="0.2"/>
    <row r="5" spans="1:18" s="13" customFormat="1" ht="27.75" customHeight="1" x14ac:dyDescent="0.2">
      <c r="A5" s="44" t="s">
        <v>76</v>
      </c>
      <c r="B5" s="53" t="s">
        <v>105</v>
      </c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</row>
    <row r="6" spans="1:18" s="13" customFormat="1" ht="27.75" customHeight="1" x14ac:dyDescent="0.2">
      <c r="D6" s="51" t="s">
        <v>67</v>
      </c>
      <c r="E6" s="51"/>
      <c r="F6" s="51"/>
      <c r="G6" s="51"/>
      <c r="H6" s="51"/>
      <c r="I6" s="51"/>
      <c r="J6" s="51"/>
      <c r="L6" s="51" t="s">
        <v>68</v>
      </c>
      <c r="M6" s="51"/>
      <c r="N6" s="51"/>
      <c r="O6" s="51"/>
      <c r="P6" s="51"/>
      <c r="Q6" s="51"/>
      <c r="R6" s="51"/>
    </row>
    <row r="7" spans="1:18" s="13" customFormat="1" ht="27.75" customHeight="1" x14ac:dyDescent="0.2">
      <c r="D7" s="32"/>
      <c r="E7" s="32"/>
      <c r="F7" s="32"/>
      <c r="G7" s="32"/>
      <c r="H7" s="32"/>
      <c r="I7" s="32"/>
      <c r="J7" s="32"/>
      <c r="L7" s="32"/>
      <c r="M7" s="32"/>
      <c r="N7" s="32"/>
      <c r="O7" s="32"/>
      <c r="P7" s="32"/>
      <c r="Q7" s="32"/>
      <c r="R7" s="32"/>
    </row>
    <row r="8" spans="1:18" s="13" customFormat="1" ht="27.75" customHeight="1" x14ac:dyDescent="0.2">
      <c r="A8" s="51" t="s">
        <v>77</v>
      </c>
      <c r="B8" s="51"/>
      <c r="D8" s="2" t="s">
        <v>78</v>
      </c>
      <c r="F8" s="2" t="s">
        <v>71</v>
      </c>
      <c r="H8" s="2" t="s">
        <v>72</v>
      </c>
      <c r="J8" s="2" t="s">
        <v>21</v>
      </c>
      <c r="L8" s="2" t="s">
        <v>78</v>
      </c>
      <c r="N8" s="2" t="s">
        <v>71</v>
      </c>
      <c r="P8" s="2" t="s">
        <v>72</v>
      </c>
      <c r="R8" s="2" t="s">
        <v>21</v>
      </c>
    </row>
    <row r="9" spans="1:18" s="13" customFormat="1" ht="27.75" customHeight="1" x14ac:dyDescent="0.2">
      <c r="A9" s="57" t="s">
        <v>42</v>
      </c>
      <c r="B9" s="57"/>
      <c r="D9" s="36">
        <v>77964133</v>
      </c>
      <c r="E9" s="10"/>
      <c r="F9" s="36">
        <v>0</v>
      </c>
      <c r="G9" s="10"/>
      <c r="H9" s="36">
        <v>0</v>
      </c>
      <c r="I9" s="10"/>
      <c r="J9" s="36">
        <f>SUM(D9:H9)</f>
        <v>77964133</v>
      </c>
      <c r="K9" s="10"/>
      <c r="L9" s="36">
        <v>385881308</v>
      </c>
      <c r="M9" s="10"/>
      <c r="N9" s="49">
        <v>-321766550</v>
      </c>
      <c r="O9" s="10"/>
      <c r="P9" s="36">
        <v>0</v>
      </c>
      <c r="Q9" s="10"/>
      <c r="R9" s="36">
        <f>SUM(L9:P9)</f>
        <v>64114758</v>
      </c>
    </row>
    <row r="10" spans="1:18" s="13" customFormat="1" ht="27.75" customHeight="1" x14ac:dyDescent="0.2">
      <c r="A10" s="54" t="s">
        <v>21</v>
      </c>
      <c r="B10" s="54"/>
      <c r="D10" s="19">
        <v>77964133</v>
      </c>
      <c r="E10" s="10"/>
      <c r="F10" s="19">
        <v>0</v>
      </c>
      <c r="G10" s="10"/>
      <c r="H10" s="19">
        <v>0</v>
      </c>
      <c r="I10" s="10"/>
      <c r="J10" s="19">
        <f>SUM(D10:H10)</f>
        <v>77964133</v>
      </c>
      <c r="K10" s="10"/>
      <c r="L10" s="19">
        <v>385881308</v>
      </c>
      <c r="M10" s="24"/>
      <c r="N10" s="29">
        <v>-321766550</v>
      </c>
      <c r="O10" s="24"/>
      <c r="P10" s="19">
        <v>0</v>
      </c>
      <c r="Q10" s="24"/>
      <c r="R10" s="19">
        <f>SUM(L10:P10)</f>
        <v>64114758</v>
      </c>
    </row>
    <row r="11" spans="1:18" x14ac:dyDescent="0.2">
      <c r="L11" s="22"/>
      <c r="M11" s="22"/>
      <c r="N11" s="22"/>
      <c r="O11" s="22"/>
      <c r="P11" s="22"/>
      <c r="Q11" s="22"/>
      <c r="R11" s="22"/>
    </row>
    <row r="12" spans="1:18" x14ac:dyDescent="0.2">
      <c r="L12" s="22"/>
      <c r="M12" s="22"/>
      <c r="N12" s="22"/>
      <c r="O12" s="22"/>
      <c r="P12" s="22"/>
      <c r="Q12" s="22"/>
      <c r="R12" s="22"/>
    </row>
  </sheetData>
  <mergeCells count="9">
    <mergeCell ref="A8:B8"/>
    <mergeCell ref="A9:B9"/>
    <mergeCell ref="A10:B10"/>
    <mergeCell ref="A1:R1"/>
    <mergeCell ref="A2:R2"/>
    <mergeCell ref="A3:R3"/>
    <mergeCell ref="B5:R5"/>
    <mergeCell ref="D6:J6"/>
    <mergeCell ref="L6:R6"/>
  </mergeCells>
  <pageMargins left="0.39" right="0.39" top="0.39" bottom="0.39" header="0" footer="0"/>
  <pageSetup paperSize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14</vt:i4>
      </vt:variant>
    </vt:vector>
  </HeadingPairs>
  <TitlesOfParts>
    <vt:vector size="29" baseType="lpstr">
      <vt:lpstr>صورت وضعیت</vt:lpstr>
      <vt:lpstr>سهام</vt:lpstr>
      <vt:lpstr>واحدهای صندوق</vt:lpstr>
      <vt:lpstr>اوراق</vt:lpstr>
      <vt:lpstr>سپرده</vt:lpstr>
      <vt:lpstr>درآمد</vt:lpstr>
      <vt:lpstr>درآمد سرمایه گذاری در سهام</vt:lpstr>
      <vt:lpstr>درآمد سرمایه گذاری در صندوق</vt:lpstr>
      <vt:lpstr>درآمد سرمایه گذاری در اوراق به</vt:lpstr>
      <vt:lpstr>درآمد سپرده بانکی</vt:lpstr>
      <vt:lpstr>درآمد سود سهام</vt:lpstr>
      <vt:lpstr>سود اوراق بهادار</vt:lpstr>
      <vt:lpstr>سود سپرده بانکی</vt:lpstr>
      <vt:lpstr>درآمد ناشی از فروش</vt:lpstr>
      <vt:lpstr>درآمد ناشی از تغییر قیمت اوراق</vt:lpstr>
      <vt:lpstr>اوراق!Print_Area</vt:lpstr>
      <vt:lpstr>درآمد!Print_Area</vt:lpstr>
      <vt:lpstr>'درآمد سپرده بانکی'!Print_Area</vt:lpstr>
      <vt:lpstr>'درآمد سرمایه گذاری در اوراق به'!Print_Area</vt:lpstr>
      <vt:lpstr>'درآمد سرمایه گذاری در سهام'!Print_Area</vt:lpstr>
      <vt:lpstr>'درآمد سرمایه گذاری در صندوق'!Print_Area</vt:lpstr>
      <vt:lpstr>'درآمد سود سهام'!Print_Area</vt:lpstr>
      <vt:lpstr>'درآمد ناشی از تغییر قیمت اوراق'!Print_Area</vt:lpstr>
      <vt:lpstr>'درآمد ناشی از فروش'!Print_Area</vt:lpstr>
      <vt:lpstr>سپرده!Print_Area</vt:lpstr>
      <vt:lpstr>سهام!Print_Area</vt:lpstr>
      <vt:lpstr>'سود اوراق بهادار'!Print_Area</vt:lpstr>
      <vt:lpstr>'سود سپرده بانکی'!Print_Area</vt:lpstr>
      <vt:lpstr>'واحدهای صندوق'!Print_Area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/>
  <dc:description/>
  <cp:lastModifiedBy>Masomeh Farahani</cp:lastModifiedBy>
  <dcterms:created xsi:type="dcterms:W3CDTF">2025-08-26T10:19:34Z</dcterms:created>
  <dcterms:modified xsi:type="dcterms:W3CDTF">2025-08-27T03:32:39Z</dcterms:modified>
</cp:coreProperties>
</file>