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بازارگردانی مس\99\06\"/>
    </mc:Choice>
  </mc:AlternateContent>
  <bookViews>
    <workbookView xWindow="0" yWindow="0" windowWidth="28800" windowHeight="12300" activeTab="1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</workbook>
</file>

<file path=xl/calcChain.xml><?xml version="1.0" encoding="utf-8"?>
<calcChain xmlns="http://schemas.openxmlformats.org/spreadsheetml/2006/main">
  <c r="S14" i="6" l="1"/>
  <c r="E10" i="16"/>
  <c r="C10" i="16"/>
  <c r="I14" i="15"/>
  <c r="K9" i="15" s="1"/>
  <c r="K14" i="15" s="1"/>
  <c r="E14" i="15"/>
  <c r="G12" i="15" s="1"/>
  <c r="K13" i="15"/>
  <c r="K12" i="15"/>
  <c r="K11" i="15"/>
  <c r="K10" i="15"/>
  <c r="Q20" i="14"/>
  <c r="O20" i="14"/>
  <c r="M20" i="14"/>
  <c r="K20" i="14"/>
  <c r="I20" i="14"/>
  <c r="G20" i="14"/>
  <c r="E20" i="14"/>
  <c r="C20" i="14"/>
  <c r="U10" i="13"/>
  <c r="S10" i="13"/>
  <c r="Q10" i="13"/>
  <c r="O10" i="13"/>
  <c r="M10" i="13"/>
  <c r="K10" i="13"/>
  <c r="I10" i="13"/>
  <c r="G10" i="13"/>
  <c r="E10" i="13"/>
  <c r="C10" i="13"/>
  <c r="Q21" i="12"/>
  <c r="O21" i="12"/>
  <c r="M21" i="12"/>
  <c r="K21" i="12"/>
  <c r="I21" i="12"/>
  <c r="G21" i="12"/>
  <c r="E21" i="12"/>
  <c r="C21" i="12"/>
  <c r="Q14" i="11"/>
  <c r="O14" i="11"/>
  <c r="M14" i="11"/>
  <c r="K14" i="11"/>
  <c r="I14" i="11"/>
  <c r="G14" i="11"/>
  <c r="E14" i="11"/>
  <c r="C14" i="11"/>
  <c r="S24" i="10"/>
  <c r="O24" i="10"/>
  <c r="M24" i="10"/>
  <c r="K24" i="10"/>
  <c r="I24" i="10"/>
  <c r="S10" i="9"/>
  <c r="Q10" i="9"/>
  <c r="O10" i="9"/>
  <c r="E12" i="8"/>
  <c r="G11" i="8"/>
  <c r="G10" i="8"/>
  <c r="G9" i="8"/>
  <c r="I12" i="8"/>
  <c r="G8" i="8"/>
  <c r="AC10" i="7"/>
  <c r="AA10" i="7"/>
  <c r="Y10" i="7"/>
  <c r="W10" i="7"/>
  <c r="U10" i="7"/>
  <c r="T10" i="7"/>
  <c r="R10" i="7"/>
  <c r="Q10" i="7"/>
  <c r="O10" i="7"/>
  <c r="M10" i="7"/>
  <c r="K10" i="7"/>
  <c r="Q14" i="6"/>
  <c r="O14" i="6"/>
  <c r="M14" i="6"/>
  <c r="K14" i="6"/>
  <c r="K10" i="5"/>
  <c r="AI21" i="4"/>
  <c r="AG21" i="4"/>
  <c r="AE21" i="4"/>
  <c r="AC21" i="4"/>
  <c r="AA21" i="4"/>
  <c r="Y21" i="4"/>
  <c r="X21" i="4"/>
  <c r="V21" i="4"/>
  <c r="U21" i="4"/>
  <c r="S21" i="4"/>
  <c r="Q21" i="4"/>
  <c r="O21" i="4"/>
  <c r="Q9" i="3"/>
  <c r="M9" i="3"/>
  <c r="K9" i="3"/>
  <c r="I9" i="3"/>
  <c r="E9" i="3"/>
  <c r="C9" i="3"/>
  <c r="W12" i="2"/>
  <c r="U12" i="2"/>
  <c r="S12" i="2"/>
  <c r="Q12" i="2"/>
  <c r="O12" i="2"/>
  <c r="M12" i="2"/>
  <c r="L12" i="2"/>
  <c r="J12" i="2"/>
  <c r="I12" i="2"/>
  <c r="G12" i="2"/>
  <c r="E12" i="2"/>
  <c r="C12" i="2"/>
  <c r="G9" i="15" l="1"/>
  <c r="G12" i="8"/>
  <c r="G10" i="15"/>
  <c r="G11" i="15"/>
  <c r="G14" i="15" l="1"/>
  <c r="K9" i="9" l="1"/>
  <c r="K10" i="9"/>
  <c r="I10" i="9"/>
  <c r="I9" i="9"/>
  <c r="M9" i="9"/>
  <c r="M10" i="9"/>
</calcChain>
</file>

<file path=xl/sharedStrings.xml><?xml version="1.0" encoding="utf-8"?>
<sst xmlns="http://schemas.openxmlformats.org/spreadsheetml/2006/main" count="498" uniqueCount="187">
  <si>
    <t>‫بازارگردانی صنعت مس</t>
  </si>
  <si>
    <t>‫صورت وضعیت پورتفوی</t>
  </si>
  <si>
    <t>‫برای ماه منتهی به 1399/06/31</t>
  </si>
  <si>
    <t>‫1- سرمایه گذاری ها</t>
  </si>
  <si>
    <t>‫1-1- سرمایه گذاری در سهام و حق تقدم سهام</t>
  </si>
  <si>
    <t>‫1399/05/31</t>
  </si>
  <si>
    <t>‫تغییرات طی دوره</t>
  </si>
  <si>
    <t>‫1399/06/31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</si>
  <si>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</si>
  <si>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</si>
  <si>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</si>
  <si>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</si>
  <si>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</si>
  <si>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</si>
  <si>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</si>
  <si>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</si>
  <si>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</si>
  <si>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</si>
  <si>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</si>
  <si>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</si>
  <si>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</si>
  <si>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</si>
  <si>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</si>
  <si>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</si>
  <si>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</si>
  <si>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</si>
  <si>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</si>
  <si>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</si>
  <si>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</si>
  <si>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</si>
  <si>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</si>
  <si>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</si>
  <si>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</si>
  <si>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</si>
  <si>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اعتماد مبين تمدن011019</t>
  </si>
  <si>
    <t>‫بلی</t>
  </si>
  <si>
    <t>‫فرابورس</t>
  </si>
  <si>
    <t>‫1397/10/19</t>
  </si>
  <si>
    <t>‫1401/10/19</t>
  </si>
  <si>
    <t>‫16</t>
  </si>
  <si>
    <t>‫اوراق سلف شمش فولاد كاوه كيش</t>
  </si>
  <si>
    <t>‫بورس</t>
  </si>
  <si>
    <t>‫1398/06/12</t>
  </si>
  <si>
    <t>‫1400/06/12</t>
  </si>
  <si>
    <t>‫0</t>
  </si>
  <si>
    <t>‫صكوك اجاره خليج فارس- 3ماهه16%</t>
  </si>
  <si>
    <t>‫1397/12/22</t>
  </si>
  <si>
    <t>‫1400/12/22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</si>
  <si>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</si>
  <si>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</si>
  <si>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</si>
  <si>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</si>
  <si>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</si>
  <si>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</si>
  <si>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سلامت6واجدشرايط خاص1400</t>
  </si>
  <si>
    <t>‫1396/09/22</t>
  </si>
  <si>
    <t>‫1400/09/22</t>
  </si>
  <si>
    <t>‫17</t>
  </si>
  <si>
    <t>‫مرابحه عام دولت2-ش.خ تمدن0212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</si>
  <si>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</si>
  <si>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</si>
  <si>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</si>
  <si>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</si>
  <si>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</si>
  <si>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</si>
  <si>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</si>
  <si>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</si>
  <si>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</si>
  <si>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</si>
  <si>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</si>
  <si>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</si>
  <si>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</si>
  <si>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</si>
  <si>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</si>
  <si>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</si>
  <si>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</si>
  <si>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</si>
  <si>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</si>
  <si>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</si>
  <si>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</si>
  <si>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</si>
  <si>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</si>
  <si>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</si>
  <si>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</si>
  <si>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</si>
  <si>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</si>
  <si>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</si>
  <si>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</si>
  <si>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</si>
  <si>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</si>
  <si>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</si>
  <si>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</si>
  <si>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</si>
  <si>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</si>
  <si>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</si>
  <si>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</si>
  <si>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</si>
  <si>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</si>
  <si>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سپه</t>
  </si>
  <si>
    <t>‫1182305748704</t>
  </si>
  <si>
    <t>‫1398/10/25</t>
  </si>
  <si>
    <t>‫1182500076608</t>
  </si>
  <si>
    <t>‫بلند مدت</t>
  </si>
  <si>
    <t>‫19.5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</si>
  <si>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</si>
  <si>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</si>
  <si>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</si>
  <si>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</si>
  <si>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</si>
  <si>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</si>
  <si>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</si>
  <si>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</si>
  <si>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</si>
  <si>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</si>
  <si>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</si>
  <si>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</si>
  <si>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</si>
  <si>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</si>
  <si>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</si>
  <si>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</si>
  <si>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</si>
  <si>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</si>
  <si>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</si>
  <si>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</si>
  <si>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</si>
  <si>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</si>
  <si>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</si>
  <si>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</si>
  <si>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</si>
  <si>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</si>
  <si>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</si>
  <si>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</si>
  <si>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</si>
  <si>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</si>
  <si>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</si>
  <si>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</si>
  <si>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‫1399/04/31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</si>
  <si>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</si>
  <si>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</si>
  <si>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</si>
  <si>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</si>
  <si>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‫1399/10/19</t>
  </si>
  <si>
    <t>‫بلند مدت-1182500076608-سپه</t>
  </si>
  <si>
    <t>‫1399/06/01</t>
  </si>
  <si>
    <t>‫1399/10/25</t>
  </si>
  <si>
    <t>‫1399/09/22</t>
  </si>
  <si>
    <t>‫1399/12/10</t>
  </si>
  <si>
    <t>‫1399/09/20</t>
  </si>
  <si>
    <t>‫كوتاه مدت-104456340-تجارت</t>
  </si>
  <si>
    <t>‫-</t>
  </si>
  <si>
    <t>‫كوتاه مدت-1182305748704-سپه</t>
  </si>
  <si>
    <t>‫كوتاه مدت-70020217-شهر</t>
  </si>
  <si>
    <t>‫1399/12/25</t>
  </si>
  <si>
    <t>‫1399/08/20</t>
  </si>
  <si>
    <t>‫1399/09/28</t>
  </si>
  <si>
    <t>‫1399/09/27</t>
  </si>
  <si>
    <t>‫1399/11/05</t>
  </si>
  <si>
    <t>‫بلند مدت-6174823934-تجارت</t>
  </si>
  <si>
    <t>‫1399/07/01</t>
  </si>
  <si>
    <t>‫20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</si>
  <si>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</si>
  <si>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</si>
  <si>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</si>
  <si>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</si>
  <si>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</si>
  <si>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</si>
  <si>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</si>
  <si>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</si>
  <si>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</si>
  <si>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</si>
  <si>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</si>
  <si>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</si>
  <si>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</si>
  <si>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</si>
  <si>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</si>
  <si>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</si>
  <si>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</si>
  <si>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</si>
  <si>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</si>
  <si>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سپه</t>
  </si>
  <si>
    <t>‫سپرده بانکی کوتاه مدت - تجارت</t>
  </si>
  <si>
    <t>‫سپرده بانکی کوتاه مدت - سپه</t>
  </si>
  <si>
    <t>‫سپرده بانکی کوتاه مدت - شهر</t>
  </si>
  <si>
    <t>‫سپرده بانکی بلند مدت - تجارت</t>
  </si>
  <si>
    <t>‫6174823934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</si>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</sst>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-"/>
    <numFmt numFmtId="165" formatCode="#,##0_-;[Black]\(#,##0\)"/>
  </numFmts>
  <fonts count="6" x14ac:knownFonts="1">
    <font>
      <sz val="11"/>
      <color indexed="8"/>
      <name val="Arial"/>
      <family val="2"/>
      <scheme val="minor"/>
    </font>
    <font>
      <sz val="11"/>
      <color indexed="8"/>
      <name val="Arial"/>
      <family val="2"/>
      <scheme val="minor"/>
    </font>
    <font>
      <b/>
      <sz val="12"/>
      <name val="B Nazanin"/>
      <charset val="178"/>
    </font>
    <font>
      <sz val="12"/>
      <name val="B Nazanin"/>
      <charset val="178"/>
    </font>
    <font>
      <b/>
      <u/>
      <sz val="12"/>
      <name val="B Nazanin"/>
      <charset val="178"/>
    </font>
    <font>
      <sz val="12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37" fontId="2" fillId="0" borderId="1" xfId="0" applyNumberFormat="1" applyFont="1" applyBorder="1" applyAlignment="1">
      <alignment horizontal="center" vertical="center"/>
    </xf>
    <xf numFmtId="37" fontId="2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right" vertical="center" wrapText="1"/>
    </xf>
    <xf numFmtId="0" fontId="5" fillId="0" borderId="0" xfId="0" applyFont="1"/>
    <xf numFmtId="3" fontId="5" fillId="0" borderId="0" xfId="0" applyNumberFormat="1" applyFont="1"/>
    <xf numFmtId="10" fontId="5" fillId="0" borderId="0" xfId="1" applyNumberFormat="1" applyFont="1"/>
    <xf numFmtId="164" fontId="3" fillId="0" borderId="3" xfId="0" applyNumberFormat="1" applyFont="1" applyBorder="1" applyAlignment="1">
      <alignment horizontal="center" vertical="center"/>
    </xf>
    <xf numFmtId="164" fontId="5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5" fillId="0" borderId="0" xfId="0" applyNumberFormat="1" applyFont="1"/>
    <xf numFmtId="165" fontId="3" fillId="0" borderId="4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5" fillId="0" borderId="0" xfId="0" applyFont="1"/>
    <xf numFmtId="37" fontId="2" fillId="0" borderId="0" xfId="0" applyNumberFormat="1" applyFont="1" applyAlignment="1">
      <alignment horizontal="right" vertical="center"/>
    </xf>
    <xf numFmtId="37" fontId="2" fillId="0" borderId="1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/>
    <xf numFmtId="0" fontId="3" fillId="0" borderId="0" xfId="0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0" fontId="5" fillId="2" borderId="6" xfId="0" applyNumberFormat="1" applyFont="1" applyFill="1" applyBorder="1"/>
    <xf numFmtId="0" fontId="5" fillId="2" borderId="7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="60" zoomScaleNormal="100" workbookViewId="0">
      <selection sqref="A1:J24"/>
    </sheetView>
  </sheetViews>
  <sheetFormatPr defaultColWidth="9.125" defaultRowHeight="18.75" x14ac:dyDescent="0.45"/>
  <cols>
    <col min="1" max="16384" width="9.125" style="14"/>
  </cols>
  <sheetData>
    <row r="22" spans="1:10" ht="39.950000000000003" customHeight="1" x14ac:dyDescent="0.45">
      <c r="A22" s="30" t="s">
        <v>0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39.950000000000003" customHeight="1" x14ac:dyDescent="0.45">
      <c r="A23" s="30" t="s">
        <v>1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39.950000000000003" customHeight="1" x14ac:dyDescent="0.45">
      <c r="A24" s="30" t="s">
        <v>2</v>
      </c>
      <c r="B24" s="31"/>
      <c r="C24" s="31"/>
      <c r="D24" s="31"/>
      <c r="E24" s="31"/>
      <c r="F24" s="31"/>
      <c r="G24" s="31"/>
      <c r="H24" s="31"/>
      <c r="I24" s="31"/>
      <c r="J24" s="31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rightToLeft="1" view="pageBreakPreview" zoomScale="60" zoomScaleNormal="100" workbookViewId="0">
      <selection activeCell="G13" sqref="G13"/>
    </sheetView>
  </sheetViews>
  <sheetFormatPr defaultColWidth="9.125" defaultRowHeight="18.75" x14ac:dyDescent="0.45"/>
  <cols>
    <col min="1" max="1" width="35.875" style="14" customWidth="1"/>
    <col min="2" max="2" width="1.5" style="14" customWidth="1"/>
    <col min="3" max="3" width="11.5" style="14" customWidth="1"/>
    <col min="4" max="4" width="1.5" style="14" customWidth="1"/>
    <col min="5" max="5" width="11.5" style="14" customWidth="1"/>
    <col min="6" max="6" width="1.5" style="14" customWidth="1"/>
    <col min="7" max="7" width="11.5" style="14" customWidth="1"/>
    <col min="8" max="8" width="1.5" style="14" customWidth="1"/>
    <col min="9" max="9" width="18.5" style="14" customWidth="1"/>
    <col min="10" max="10" width="1.5" style="14" customWidth="1"/>
    <col min="11" max="11" width="14.125" style="14" customWidth="1"/>
    <col min="12" max="12" width="1.5" style="14" customWidth="1"/>
    <col min="13" max="13" width="18.5" style="14" customWidth="1"/>
    <col min="14" max="14" width="1.5" style="14" customWidth="1"/>
    <col min="15" max="15" width="18.5" style="14" customWidth="1"/>
    <col min="16" max="16" width="1.5" style="14" customWidth="1"/>
    <col min="17" max="17" width="14.125" style="14" customWidth="1"/>
    <col min="18" max="18" width="1.5" style="14" customWidth="1"/>
    <col min="19" max="19" width="18.5" style="14" customWidth="1"/>
    <col min="20" max="16384" width="9.125" style="14"/>
  </cols>
  <sheetData>
    <row r="1" spans="1:19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0.100000000000001" customHeight="1" x14ac:dyDescent="0.45">
      <c r="A2" s="30" t="s">
        <v>113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21" x14ac:dyDescent="0.45">
      <c r="A5" s="32" t="s">
        <v>137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7" spans="1:19" ht="21" x14ac:dyDescent="0.45">
      <c r="I7" s="33" t="s">
        <v>129</v>
      </c>
      <c r="J7" s="34"/>
      <c r="K7" s="34"/>
      <c r="L7" s="34"/>
      <c r="M7" s="34"/>
      <c r="O7" s="33" t="s">
        <v>7</v>
      </c>
      <c r="P7" s="34"/>
      <c r="Q7" s="34"/>
      <c r="R7" s="34"/>
      <c r="S7" s="34"/>
    </row>
    <row r="8" spans="1:19" ht="42" x14ac:dyDescent="0.45">
      <c r="A8" s="10" t="s">
        <v>115</v>
      </c>
      <c r="C8" s="2" t="s">
        <v>138</v>
      </c>
      <c r="E8" s="2" t="s">
        <v>31</v>
      </c>
      <c r="G8" s="2" t="s">
        <v>90</v>
      </c>
      <c r="I8" s="2" t="s">
        <v>139</v>
      </c>
      <c r="K8" s="2" t="s">
        <v>134</v>
      </c>
      <c r="M8" s="2" t="s">
        <v>140</v>
      </c>
      <c r="O8" s="2" t="s">
        <v>139</v>
      </c>
      <c r="Q8" s="2" t="s">
        <v>134</v>
      </c>
      <c r="S8" s="2" t="s">
        <v>140</v>
      </c>
    </row>
    <row r="9" spans="1:19" ht="28.5" customHeight="1" x14ac:dyDescent="0.45">
      <c r="A9" s="3" t="s">
        <v>34</v>
      </c>
      <c r="C9" s="7" t="s">
        <v>141</v>
      </c>
      <c r="E9" s="7" t="s">
        <v>38</v>
      </c>
      <c r="G9" s="7" t="s">
        <v>39</v>
      </c>
      <c r="I9" s="25">
        <v>12893626</v>
      </c>
      <c r="J9" s="28"/>
      <c r="K9" s="7" t="s">
        <v>149</v>
      </c>
      <c r="L9" s="28"/>
      <c r="M9" s="25">
        <v>12893626</v>
      </c>
      <c r="N9" s="28"/>
      <c r="O9" s="25">
        <v>74940613</v>
      </c>
      <c r="P9" s="28"/>
      <c r="Q9" s="7" t="s">
        <v>149</v>
      </c>
      <c r="R9" s="28"/>
      <c r="S9" s="25">
        <v>74940613</v>
      </c>
    </row>
    <row r="10" spans="1:19" ht="28.5" customHeight="1" x14ac:dyDescent="0.45">
      <c r="A10" s="3" t="s">
        <v>142</v>
      </c>
      <c r="C10" s="7" t="s">
        <v>143</v>
      </c>
      <c r="E10" s="7" t="s">
        <v>144</v>
      </c>
      <c r="G10" s="7" t="s">
        <v>103</v>
      </c>
      <c r="I10" s="25">
        <v>993698614</v>
      </c>
      <c r="J10" s="28"/>
      <c r="K10" s="25">
        <v>-4145098</v>
      </c>
      <c r="L10" s="28"/>
      <c r="M10" s="25">
        <v>989553516</v>
      </c>
      <c r="N10" s="28"/>
      <c r="O10" s="25">
        <v>5962191770</v>
      </c>
      <c r="P10" s="28"/>
      <c r="Q10" s="7" t="s">
        <v>149</v>
      </c>
      <c r="R10" s="28"/>
      <c r="S10" s="25">
        <v>5962191770</v>
      </c>
    </row>
    <row r="11" spans="1:19" ht="28.5" customHeight="1" x14ac:dyDescent="0.45">
      <c r="A11" s="3" t="s">
        <v>45</v>
      </c>
      <c r="C11" s="7" t="s">
        <v>145</v>
      </c>
      <c r="E11" s="7" t="s">
        <v>47</v>
      </c>
      <c r="G11" s="7" t="s">
        <v>39</v>
      </c>
      <c r="I11" s="25">
        <v>125060947</v>
      </c>
      <c r="J11" s="28"/>
      <c r="K11" s="7" t="s">
        <v>149</v>
      </c>
      <c r="L11" s="28"/>
      <c r="M11" s="25">
        <v>125060947</v>
      </c>
      <c r="N11" s="28"/>
      <c r="O11" s="25">
        <v>842712840</v>
      </c>
      <c r="P11" s="28"/>
      <c r="Q11" s="7" t="s">
        <v>149</v>
      </c>
      <c r="R11" s="28"/>
      <c r="S11" s="25">
        <v>842712840</v>
      </c>
    </row>
    <row r="12" spans="1:19" ht="28.5" customHeight="1" x14ac:dyDescent="0.45">
      <c r="A12" s="3" t="s">
        <v>48</v>
      </c>
      <c r="C12" s="7" t="s">
        <v>146</v>
      </c>
      <c r="E12" s="7" t="s">
        <v>50</v>
      </c>
      <c r="G12" s="7" t="s">
        <v>39</v>
      </c>
      <c r="I12" s="25">
        <v>61151592</v>
      </c>
      <c r="J12" s="28"/>
      <c r="K12" s="7" t="s">
        <v>149</v>
      </c>
      <c r="L12" s="28"/>
      <c r="M12" s="25">
        <v>61151592</v>
      </c>
      <c r="N12" s="28"/>
      <c r="O12" s="25">
        <v>61151592</v>
      </c>
      <c r="P12" s="28"/>
      <c r="Q12" s="7" t="s">
        <v>149</v>
      </c>
      <c r="R12" s="28"/>
      <c r="S12" s="25">
        <v>61151592</v>
      </c>
    </row>
    <row r="13" spans="1:19" ht="28.5" customHeight="1" x14ac:dyDescent="0.45">
      <c r="A13" s="3" t="s">
        <v>51</v>
      </c>
      <c r="C13" s="7" t="s">
        <v>147</v>
      </c>
      <c r="E13" s="7" t="s">
        <v>53</v>
      </c>
      <c r="G13" s="7" t="s">
        <v>39</v>
      </c>
      <c r="I13" s="25">
        <v>67767096</v>
      </c>
      <c r="J13" s="28"/>
      <c r="K13" s="7" t="s">
        <v>149</v>
      </c>
      <c r="L13" s="28"/>
      <c r="M13" s="25">
        <v>67767096</v>
      </c>
      <c r="N13" s="28"/>
      <c r="O13" s="25">
        <v>494444170</v>
      </c>
      <c r="P13" s="28"/>
      <c r="Q13" s="7" t="s">
        <v>149</v>
      </c>
      <c r="R13" s="28"/>
      <c r="S13" s="25">
        <v>494444170</v>
      </c>
    </row>
    <row r="14" spans="1:19" ht="28.5" customHeight="1" x14ac:dyDescent="0.45">
      <c r="A14" s="3" t="s">
        <v>148</v>
      </c>
      <c r="C14" s="7" t="s">
        <v>143</v>
      </c>
      <c r="E14" s="7" t="s">
        <v>149</v>
      </c>
      <c r="G14" s="7" t="s">
        <v>149</v>
      </c>
      <c r="I14" s="25">
        <v>18908054</v>
      </c>
      <c r="J14" s="28"/>
      <c r="K14" s="7" t="s">
        <v>149</v>
      </c>
      <c r="L14" s="28"/>
      <c r="M14" s="25">
        <v>18908054</v>
      </c>
      <c r="N14" s="28"/>
      <c r="O14" s="25">
        <v>100271964</v>
      </c>
      <c r="P14" s="28"/>
      <c r="Q14" s="7" t="s">
        <v>149</v>
      </c>
      <c r="R14" s="28"/>
      <c r="S14" s="25">
        <v>100271964</v>
      </c>
    </row>
    <row r="15" spans="1:19" ht="28.5" customHeight="1" x14ac:dyDescent="0.45">
      <c r="A15" s="3" t="s">
        <v>150</v>
      </c>
      <c r="C15" s="7" t="s">
        <v>143</v>
      </c>
      <c r="E15" s="7" t="s">
        <v>149</v>
      </c>
      <c r="G15" s="7" t="s">
        <v>149</v>
      </c>
      <c r="I15" s="25">
        <v>43364696</v>
      </c>
      <c r="J15" s="28"/>
      <c r="K15" s="7" t="s">
        <v>149</v>
      </c>
      <c r="L15" s="28"/>
      <c r="M15" s="25">
        <v>43364696</v>
      </c>
      <c r="N15" s="28"/>
      <c r="O15" s="25">
        <v>133215648</v>
      </c>
      <c r="P15" s="28"/>
      <c r="Q15" s="7" t="s">
        <v>149</v>
      </c>
      <c r="R15" s="28"/>
      <c r="S15" s="25">
        <v>133215648</v>
      </c>
    </row>
    <row r="16" spans="1:19" ht="28.5" customHeight="1" x14ac:dyDescent="0.45">
      <c r="A16" s="3" t="s">
        <v>151</v>
      </c>
      <c r="C16" s="7" t="s">
        <v>143</v>
      </c>
      <c r="E16" s="7" t="s">
        <v>149</v>
      </c>
      <c r="G16" s="7" t="s">
        <v>149</v>
      </c>
      <c r="I16" s="25">
        <v>3891459283</v>
      </c>
      <c r="J16" s="28"/>
      <c r="K16" s="7" t="s">
        <v>149</v>
      </c>
      <c r="L16" s="28"/>
      <c r="M16" s="25">
        <v>3891459283</v>
      </c>
      <c r="N16" s="28"/>
      <c r="O16" s="25">
        <v>8372933656</v>
      </c>
      <c r="P16" s="28"/>
      <c r="Q16" s="7" t="s">
        <v>149</v>
      </c>
      <c r="R16" s="28"/>
      <c r="S16" s="25">
        <v>8372933656</v>
      </c>
    </row>
    <row r="17" spans="1:19" ht="28.5" customHeight="1" x14ac:dyDescent="0.45">
      <c r="A17" s="3" t="s">
        <v>54</v>
      </c>
      <c r="C17" s="7" t="s">
        <v>145</v>
      </c>
      <c r="E17" s="7" t="s">
        <v>56</v>
      </c>
      <c r="G17" s="7" t="s">
        <v>57</v>
      </c>
      <c r="I17" s="25">
        <v>8618752</v>
      </c>
      <c r="J17" s="28"/>
      <c r="K17" s="7" t="s">
        <v>149</v>
      </c>
      <c r="L17" s="28"/>
      <c r="M17" s="25">
        <v>8618752</v>
      </c>
      <c r="N17" s="28"/>
      <c r="O17" s="25">
        <v>51967672</v>
      </c>
      <c r="P17" s="28"/>
      <c r="Q17" s="7" t="s">
        <v>149</v>
      </c>
      <c r="R17" s="28"/>
      <c r="S17" s="25">
        <v>51967672</v>
      </c>
    </row>
    <row r="18" spans="1:19" ht="28.5" customHeight="1" x14ac:dyDescent="0.45">
      <c r="A18" s="3" t="s">
        <v>58</v>
      </c>
      <c r="C18" s="7" t="s">
        <v>152</v>
      </c>
      <c r="E18" s="7" t="s">
        <v>60</v>
      </c>
      <c r="G18" s="7" t="s">
        <v>61</v>
      </c>
      <c r="I18" s="25">
        <v>253069086</v>
      </c>
      <c r="J18" s="28"/>
      <c r="K18" s="7" t="s">
        <v>149</v>
      </c>
      <c r="L18" s="28"/>
      <c r="M18" s="25">
        <v>253069086</v>
      </c>
      <c r="N18" s="28"/>
      <c r="O18" s="25">
        <v>1212834501</v>
      </c>
      <c r="P18" s="28"/>
      <c r="Q18" s="7" t="s">
        <v>149</v>
      </c>
      <c r="R18" s="28"/>
      <c r="S18" s="25">
        <v>1212834501</v>
      </c>
    </row>
    <row r="19" spans="1:19" ht="28.5" customHeight="1" x14ac:dyDescent="0.45">
      <c r="A19" s="3" t="s">
        <v>62</v>
      </c>
      <c r="C19" s="7" t="s">
        <v>153</v>
      </c>
      <c r="E19" s="7" t="s">
        <v>64</v>
      </c>
      <c r="G19" s="7" t="s">
        <v>57</v>
      </c>
      <c r="I19" s="25">
        <v>100630006</v>
      </c>
      <c r="J19" s="28"/>
      <c r="K19" s="7" t="s">
        <v>149</v>
      </c>
      <c r="L19" s="28"/>
      <c r="M19" s="25">
        <v>100630006</v>
      </c>
      <c r="N19" s="28"/>
      <c r="O19" s="25">
        <v>589103616</v>
      </c>
      <c r="P19" s="28"/>
      <c r="Q19" s="7" t="s">
        <v>149</v>
      </c>
      <c r="R19" s="28"/>
      <c r="S19" s="25">
        <v>589103616</v>
      </c>
    </row>
    <row r="20" spans="1:19" ht="28.5" customHeight="1" x14ac:dyDescent="0.45">
      <c r="A20" s="3" t="s">
        <v>65</v>
      </c>
      <c r="C20" s="7" t="s">
        <v>154</v>
      </c>
      <c r="E20" s="7" t="s">
        <v>68</v>
      </c>
      <c r="G20" s="7" t="s">
        <v>61</v>
      </c>
      <c r="I20" s="25">
        <v>44009058</v>
      </c>
      <c r="J20" s="28"/>
      <c r="K20" s="7" t="s">
        <v>149</v>
      </c>
      <c r="L20" s="28"/>
      <c r="M20" s="25">
        <v>44009058</v>
      </c>
      <c r="N20" s="28"/>
      <c r="O20" s="25">
        <v>240466453</v>
      </c>
      <c r="P20" s="28"/>
      <c r="Q20" s="7" t="s">
        <v>149</v>
      </c>
      <c r="R20" s="28"/>
      <c r="S20" s="25">
        <v>240466453</v>
      </c>
    </row>
    <row r="21" spans="1:19" ht="28.5" customHeight="1" x14ac:dyDescent="0.45">
      <c r="A21" s="3" t="s">
        <v>69</v>
      </c>
      <c r="C21" s="7" t="s">
        <v>155</v>
      </c>
      <c r="E21" s="7" t="s">
        <v>71</v>
      </c>
      <c r="G21" s="7" t="s">
        <v>61</v>
      </c>
      <c r="I21" s="25">
        <v>328265872</v>
      </c>
      <c r="J21" s="28"/>
      <c r="K21" s="7" t="s">
        <v>149</v>
      </c>
      <c r="L21" s="28"/>
      <c r="M21" s="25">
        <v>328265872</v>
      </c>
      <c r="N21" s="28"/>
      <c r="O21" s="25">
        <v>1925366302</v>
      </c>
      <c r="P21" s="28"/>
      <c r="Q21" s="7" t="s">
        <v>149</v>
      </c>
      <c r="R21" s="28"/>
      <c r="S21" s="25">
        <v>1925366302</v>
      </c>
    </row>
    <row r="22" spans="1:19" ht="28.5" customHeight="1" x14ac:dyDescent="0.45">
      <c r="A22" s="3" t="s">
        <v>72</v>
      </c>
      <c r="C22" s="7" t="s">
        <v>156</v>
      </c>
      <c r="E22" s="7" t="s">
        <v>74</v>
      </c>
      <c r="G22" s="7" t="s">
        <v>75</v>
      </c>
      <c r="I22" s="25">
        <v>319549931</v>
      </c>
      <c r="J22" s="28"/>
      <c r="K22" s="7" t="s">
        <v>149</v>
      </c>
      <c r="L22" s="28"/>
      <c r="M22" s="25">
        <v>319549931</v>
      </c>
      <c r="N22" s="28"/>
      <c r="O22" s="25">
        <v>1856945803</v>
      </c>
      <c r="P22" s="28"/>
      <c r="Q22" s="7" t="s">
        <v>149</v>
      </c>
      <c r="R22" s="28"/>
      <c r="S22" s="25">
        <v>1856945803</v>
      </c>
    </row>
    <row r="23" spans="1:19" ht="28.5" customHeight="1" x14ac:dyDescent="0.45">
      <c r="A23" s="3" t="s">
        <v>157</v>
      </c>
      <c r="C23" s="7" t="s">
        <v>143</v>
      </c>
      <c r="E23" s="7" t="s">
        <v>158</v>
      </c>
      <c r="G23" s="7" t="s">
        <v>159</v>
      </c>
      <c r="I23" s="7" t="s">
        <v>149</v>
      </c>
      <c r="J23" s="28"/>
      <c r="K23" s="7" t="s">
        <v>149</v>
      </c>
      <c r="L23" s="28"/>
      <c r="M23" s="7" t="s">
        <v>149</v>
      </c>
      <c r="N23" s="25"/>
      <c r="O23" s="25">
        <v>93977091</v>
      </c>
      <c r="P23" s="28"/>
      <c r="Q23" s="7" t="s">
        <v>149</v>
      </c>
      <c r="R23" s="28"/>
      <c r="S23" s="25">
        <v>93977091</v>
      </c>
    </row>
    <row r="24" spans="1:19" x14ac:dyDescent="0.45">
      <c r="A24" s="5" t="s">
        <v>18</v>
      </c>
      <c r="I24" s="27">
        <f>SUM(I9:$I$23)</f>
        <v>6268446613</v>
      </c>
      <c r="J24" s="28"/>
      <c r="K24" s="27">
        <f>SUM(K9:$K$23)</f>
        <v>-4145098</v>
      </c>
      <c r="L24" s="28"/>
      <c r="M24" s="27">
        <f>SUM(M9:$M$23)</f>
        <v>6264301515</v>
      </c>
      <c r="N24" s="28"/>
      <c r="O24" s="27">
        <f>SUM(O9:$O$23)</f>
        <v>22012523691</v>
      </c>
      <c r="P24" s="28"/>
      <c r="Q24" s="27" t="s">
        <v>149</v>
      </c>
      <c r="R24" s="28"/>
      <c r="S24" s="27">
        <f>SUM(S9:$S$23)</f>
        <v>22012523691</v>
      </c>
    </row>
    <row r="25" spans="1:19" x14ac:dyDescent="0.45">
      <c r="I25" s="29"/>
      <c r="J25" s="28"/>
      <c r="K25" s="29"/>
      <c r="L25" s="28"/>
      <c r="M25" s="29"/>
      <c r="N25" s="28"/>
      <c r="O25" s="29"/>
      <c r="P25" s="28"/>
      <c r="Q25" s="29"/>
      <c r="R25" s="28"/>
      <c r="S25" s="29"/>
    </row>
  </sheetData>
  <sheetProtection algorithmName="SHA-512" hashValue="dIh4YM/OyTnE7dV7PoChCJ2caIpykgFcnFauHUdOlmPTd1tE33oWOGXfgxbZUlgw6qkOuT/R8S7IrJOsHEMGIQ==" saltValue="JslbAsVhYKPPlaA3tRQREA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rightToLeft="1" view="pageBreakPreview" zoomScale="60" zoomScaleNormal="100" workbookViewId="0">
      <selection activeCell="W14" sqref="W14"/>
    </sheetView>
  </sheetViews>
  <sheetFormatPr defaultColWidth="9.125" defaultRowHeight="18.75" x14ac:dyDescent="0.45"/>
  <cols>
    <col min="1" max="1" width="21.375" style="14" customWidth="1"/>
    <col min="2" max="2" width="1.5" style="14" customWidth="1"/>
    <col min="3" max="3" width="12.625" style="14" customWidth="1"/>
    <col min="4" max="4" width="1.5" style="14" customWidth="1"/>
    <col min="5" max="5" width="17" style="14" customWidth="1"/>
    <col min="6" max="6" width="1.5" style="14" customWidth="1"/>
    <col min="7" max="7" width="17.625" style="14" bestFit="1" customWidth="1"/>
    <col min="8" max="8" width="1.5" style="14" customWidth="1"/>
    <col min="9" max="9" width="17" style="14" customWidth="1"/>
    <col min="10" max="10" width="1.5" style="14" customWidth="1"/>
    <col min="11" max="11" width="12.625" style="14" customWidth="1"/>
    <col min="12" max="12" width="1.5" style="14" customWidth="1"/>
    <col min="13" max="13" width="17.875" style="14" bestFit="1" customWidth="1"/>
    <col min="14" max="14" width="1.5" style="14" customWidth="1"/>
    <col min="15" max="15" width="18.125" style="14" bestFit="1" customWidth="1"/>
    <col min="16" max="16" width="1.5" style="14" customWidth="1"/>
    <col min="17" max="17" width="17" style="14" customWidth="1"/>
    <col min="18" max="16384" width="9.125" style="14"/>
  </cols>
  <sheetData>
    <row r="1" spans="1:17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30" t="s">
        <v>113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7" ht="21" x14ac:dyDescent="0.45">
      <c r="A5" s="32" t="s">
        <v>160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7" spans="1:17" ht="21" x14ac:dyDescent="0.45">
      <c r="C7" s="33" t="s">
        <v>129</v>
      </c>
      <c r="D7" s="34"/>
      <c r="E7" s="34"/>
      <c r="F7" s="34"/>
      <c r="G7" s="34"/>
      <c r="H7" s="34"/>
      <c r="I7" s="34"/>
      <c r="K7" s="33" t="s">
        <v>7</v>
      </c>
      <c r="L7" s="34"/>
      <c r="M7" s="34"/>
      <c r="N7" s="34"/>
      <c r="O7" s="34"/>
      <c r="P7" s="34"/>
      <c r="Q7" s="34"/>
    </row>
    <row r="8" spans="1:17" ht="42" x14ac:dyDescent="0.45">
      <c r="A8" s="10" t="s">
        <v>115</v>
      </c>
      <c r="C8" s="2" t="s">
        <v>9</v>
      </c>
      <c r="E8" s="2" t="s">
        <v>11</v>
      </c>
      <c r="G8" s="2" t="s">
        <v>161</v>
      </c>
      <c r="I8" s="2" t="s">
        <v>162</v>
      </c>
      <c r="K8" s="2" t="s">
        <v>9</v>
      </c>
      <c r="M8" s="2" t="s">
        <v>11</v>
      </c>
      <c r="O8" s="2" t="s">
        <v>161</v>
      </c>
      <c r="Q8" s="2" t="s">
        <v>162</v>
      </c>
    </row>
    <row r="9" spans="1:17" ht="37.5" x14ac:dyDescent="0.45">
      <c r="A9" s="3" t="s">
        <v>34</v>
      </c>
      <c r="C9" s="4">
        <v>100</v>
      </c>
      <c r="E9" s="4">
        <v>95259498</v>
      </c>
      <c r="G9" s="4">
        <v>98301275</v>
      </c>
      <c r="I9" s="25">
        <v>-3041777</v>
      </c>
      <c r="K9" s="4">
        <v>350</v>
      </c>
      <c r="M9" s="25">
        <v>339655586</v>
      </c>
      <c r="N9" s="28"/>
      <c r="O9" s="25">
        <v>344051807</v>
      </c>
      <c r="P9" s="28"/>
      <c r="Q9" s="25">
        <v>-4396221</v>
      </c>
    </row>
    <row r="10" spans="1:17" ht="37.5" x14ac:dyDescent="0.45">
      <c r="A10" s="3" t="s">
        <v>40</v>
      </c>
      <c r="C10" s="21">
        <v>0</v>
      </c>
      <c r="E10" s="21">
        <v>0</v>
      </c>
      <c r="G10" s="21">
        <v>0</v>
      </c>
      <c r="I10" s="21">
        <v>0</v>
      </c>
      <c r="J10" s="7"/>
      <c r="K10" s="4">
        <v>15</v>
      </c>
      <c r="M10" s="25">
        <v>52477688</v>
      </c>
      <c r="N10" s="28"/>
      <c r="O10" s="25">
        <v>54806585</v>
      </c>
      <c r="P10" s="28"/>
      <c r="Q10" s="25">
        <v>-2328897</v>
      </c>
    </row>
    <row r="11" spans="1:17" ht="37.5" x14ac:dyDescent="0.45">
      <c r="A11" s="3" t="s">
        <v>45</v>
      </c>
      <c r="C11" s="21">
        <v>0</v>
      </c>
      <c r="E11" s="21">
        <v>0</v>
      </c>
      <c r="G11" s="21">
        <v>0</v>
      </c>
      <c r="I11" s="21">
        <v>0</v>
      </c>
      <c r="J11" s="7"/>
      <c r="K11" s="4">
        <v>4000</v>
      </c>
      <c r="M11" s="25">
        <v>3507509675</v>
      </c>
      <c r="N11" s="28"/>
      <c r="O11" s="25">
        <v>3624970773</v>
      </c>
      <c r="P11" s="28"/>
      <c r="Q11" s="25">
        <v>-117461098</v>
      </c>
    </row>
    <row r="12" spans="1:17" ht="37.5" x14ac:dyDescent="0.45">
      <c r="A12" s="3" t="s">
        <v>51</v>
      </c>
      <c r="C12" s="21">
        <v>0</v>
      </c>
      <c r="E12" s="21">
        <v>0</v>
      </c>
      <c r="G12" s="21">
        <v>0</v>
      </c>
      <c r="I12" s="21">
        <v>0</v>
      </c>
      <c r="J12" s="7"/>
      <c r="K12" s="4">
        <v>5052</v>
      </c>
      <c r="M12" s="25">
        <v>4442602969</v>
      </c>
      <c r="N12" s="28"/>
      <c r="O12" s="25">
        <v>4777796863</v>
      </c>
      <c r="P12" s="28"/>
      <c r="Q12" s="25">
        <v>-335193894</v>
      </c>
    </row>
    <row r="13" spans="1:17" x14ac:dyDescent="0.45">
      <c r="A13" s="3" t="s">
        <v>17</v>
      </c>
      <c r="C13" s="4">
        <v>50277830</v>
      </c>
      <c r="E13" s="4">
        <v>1624464277162</v>
      </c>
      <c r="G13" s="4">
        <v>1346993485082</v>
      </c>
      <c r="I13" s="4">
        <v>277470792080</v>
      </c>
      <c r="K13" s="4">
        <v>161392614</v>
      </c>
      <c r="M13" s="25">
        <v>3373328657632</v>
      </c>
      <c r="N13" s="28"/>
      <c r="O13" s="25">
        <v>2534207927939</v>
      </c>
      <c r="P13" s="28"/>
      <c r="Q13" s="25">
        <v>839120729693</v>
      </c>
    </row>
    <row r="14" spans="1:17" x14ac:dyDescent="0.45">
      <c r="A14" s="5" t="s">
        <v>18</v>
      </c>
      <c r="C14" s="5">
        <f>SUM(C9:$C$13)</f>
        <v>50277930</v>
      </c>
      <c r="E14" s="5">
        <f>SUM(E9:$E$13)</f>
        <v>1624559536660</v>
      </c>
      <c r="G14" s="5">
        <f>SUM(G9:$G$13)</f>
        <v>1347091786357</v>
      </c>
      <c r="I14" s="5">
        <f>SUM(I9:$I$13)</f>
        <v>277467750303</v>
      </c>
      <c r="K14" s="5">
        <f>SUM(K9:$K$13)</f>
        <v>161402031</v>
      </c>
      <c r="M14" s="27">
        <f>SUM(M9:$M$13)</f>
        <v>3381670903550</v>
      </c>
      <c r="N14" s="28"/>
      <c r="O14" s="27">
        <f>SUM(O9:$O$13)</f>
        <v>2543009553967</v>
      </c>
      <c r="P14" s="28"/>
      <c r="Q14" s="27">
        <f>SUM(Q9:$Q$13)</f>
        <v>838661349583</v>
      </c>
    </row>
    <row r="15" spans="1:17" x14ac:dyDescent="0.45">
      <c r="C15" s="6"/>
      <c r="E15" s="6"/>
      <c r="G15" s="6"/>
      <c r="I15" s="6"/>
      <c r="K15" s="6"/>
      <c r="M15" s="6"/>
      <c r="O15" s="6"/>
      <c r="Q15" s="6"/>
    </row>
    <row r="17" spans="1:17" x14ac:dyDescent="0.45">
      <c r="A17" s="41" t="s">
        <v>163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</row>
  </sheetData>
  <sheetProtection algorithmName="SHA-512" hashValue="bii9p6TEE93zT8eg+cdjgh9+K9Q0oowMWBLAZN7YMqKZm/s93Ykwm4MrBDMmlhZ0VZVfwjEGsKOXpZZX3i7OpQ==" saltValue="OmTvFA6WXqmVtdjhODVSdQ==" spinCount="100000" sheet="1" objects="1" scenarios="1" selectLockedCells="1" autoFilter="0" selectUnlockedCells="1"/>
  <mergeCells count="7">
    <mergeCell ref="A17:Q1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rightToLeft="1" view="pageBreakPreview" zoomScale="60" zoomScaleNormal="100" workbookViewId="0">
      <selection activeCell="E4" sqref="E1:O1048576"/>
    </sheetView>
  </sheetViews>
  <sheetFormatPr defaultColWidth="9.125" defaultRowHeight="18.75" x14ac:dyDescent="0.45"/>
  <cols>
    <col min="1" max="1" width="21.375" style="14" customWidth="1"/>
    <col min="2" max="2" width="1.5" style="14" customWidth="1"/>
    <col min="3" max="3" width="14.125" style="14" customWidth="1"/>
    <col min="4" max="4" width="1.5" style="14" customWidth="1"/>
    <col min="5" max="5" width="17.875" style="14" bestFit="1" customWidth="1"/>
    <col min="6" max="6" width="1.5" style="14" customWidth="1"/>
    <col min="7" max="7" width="18.125" style="14" bestFit="1" customWidth="1"/>
    <col min="8" max="8" width="1.5" style="14" customWidth="1"/>
    <col min="9" max="9" width="23.125" style="14" bestFit="1" customWidth="1"/>
    <col min="10" max="10" width="1.5" style="14" customWidth="1"/>
    <col min="11" max="11" width="11.5" style="14" bestFit="1" customWidth="1"/>
    <col min="12" max="12" width="1.5" style="14" customWidth="1"/>
    <col min="13" max="13" width="17.875" style="14" bestFit="1" customWidth="1"/>
    <col min="14" max="14" width="1.5" style="14" customWidth="1"/>
    <col min="15" max="15" width="18.125" style="14" bestFit="1" customWidth="1"/>
    <col min="16" max="16" width="1.5" style="14" customWidth="1"/>
    <col min="17" max="17" width="17" style="14" customWidth="1"/>
    <col min="18" max="16384" width="9.125" style="14"/>
  </cols>
  <sheetData>
    <row r="1" spans="1:17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30" t="s">
        <v>113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7" ht="21" x14ac:dyDescent="0.45">
      <c r="A5" s="32" t="s">
        <v>164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7" spans="1:17" ht="21" x14ac:dyDescent="0.45">
      <c r="C7" s="33" t="s">
        <v>129</v>
      </c>
      <c r="D7" s="34"/>
      <c r="E7" s="34"/>
      <c r="F7" s="34"/>
      <c r="G7" s="34"/>
      <c r="H7" s="34"/>
      <c r="I7" s="34"/>
      <c r="K7" s="33" t="s">
        <v>7</v>
      </c>
      <c r="L7" s="34"/>
      <c r="M7" s="34"/>
      <c r="N7" s="34"/>
      <c r="O7" s="34"/>
      <c r="P7" s="34"/>
      <c r="Q7" s="34"/>
    </row>
    <row r="8" spans="1:17" ht="42" x14ac:dyDescent="0.45">
      <c r="A8" s="10" t="s">
        <v>115</v>
      </c>
      <c r="C8" s="2" t="s">
        <v>9</v>
      </c>
      <c r="E8" s="2" t="s">
        <v>11</v>
      </c>
      <c r="G8" s="2" t="s">
        <v>161</v>
      </c>
      <c r="I8" s="2" t="s">
        <v>165</v>
      </c>
      <c r="K8" s="2" t="s">
        <v>9</v>
      </c>
      <c r="M8" s="2" t="s">
        <v>11</v>
      </c>
      <c r="O8" s="2" t="s">
        <v>161</v>
      </c>
      <c r="Q8" s="2" t="s">
        <v>165</v>
      </c>
    </row>
    <row r="9" spans="1:17" ht="37.5" x14ac:dyDescent="0.45">
      <c r="A9" s="3" t="s">
        <v>34</v>
      </c>
      <c r="C9" s="4">
        <v>900</v>
      </c>
      <c r="E9" s="25">
        <v>857335477</v>
      </c>
      <c r="F9" s="28"/>
      <c r="G9" s="25">
        <v>879242573</v>
      </c>
      <c r="H9" s="28"/>
      <c r="I9" s="25">
        <v>-21907096</v>
      </c>
      <c r="J9" s="28"/>
      <c r="K9" s="25">
        <v>900</v>
      </c>
      <c r="L9" s="28"/>
      <c r="M9" s="25">
        <v>857335477</v>
      </c>
      <c r="N9" s="28"/>
      <c r="O9" s="25">
        <v>885075997</v>
      </c>
      <c r="P9" s="28"/>
      <c r="Q9" s="25">
        <v>-27740520</v>
      </c>
    </row>
    <row r="10" spans="1:17" ht="37.5" x14ac:dyDescent="0.45">
      <c r="A10" s="3" t="s">
        <v>40</v>
      </c>
      <c r="C10" s="4">
        <v>4960</v>
      </c>
      <c r="E10" s="25">
        <v>19683396440</v>
      </c>
      <c r="F10" s="28"/>
      <c r="G10" s="25">
        <v>19659677884</v>
      </c>
      <c r="H10" s="28"/>
      <c r="I10" s="25">
        <v>23718556</v>
      </c>
      <c r="J10" s="28"/>
      <c r="K10" s="25">
        <v>4960</v>
      </c>
      <c r="L10" s="28"/>
      <c r="M10" s="25">
        <v>19683396440</v>
      </c>
      <c r="N10" s="28"/>
      <c r="O10" s="25">
        <v>18130088877</v>
      </c>
      <c r="P10" s="28"/>
      <c r="Q10" s="25">
        <v>1553307563</v>
      </c>
    </row>
    <row r="11" spans="1:17" ht="37.5" x14ac:dyDescent="0.45">
      <c r="A11" s="3" t="s">
        <v>45</v>
      </c>
      <c r="C11" s="4">
        <v>9100</v>
      </c>
      <c r="E11" s="25">
        <v>7886346877</v>
      </c>
      <c r="F11" s="28"/>
      <c r="G11" s="25">
        <v>7886346877</v>
      </c>
      <c r="H11" s="28"/>
      <c r="I11" s="19">
        <v>0</v>
      </c>
      <c r="J11" s="28"/>
      <c r="K11" s="25">
        <v>9100</v>
      </c>
      <c r="L11" s="28"/>
      <c r="M11" s="25">
        <v>7886346877</v>
      </c>
      <c r="N11" s="28"/>
      <c r="O11" s="25">
        <v>8250201274</v>
      </c>
      <c r="P11" s="28"/>
      <c r="Q11" s="25">
        <v>-363854397</v>
      </c>
    </row>
    <row r="12" spans="1:17" ht="37.5" x14ac:dyDescent="0.45">
      <c r="A12" s="3" t="s">
        <v>48</v>
      </c>
      <c r="C12" s="4">
        <v>24920</v>
      </c>
      <c r="E12" s="25">
        <v>24909409000</v>
      </c>
      <c r="F12" s="28"/>
      <c r="G12" s="25">
        <v>24681310019</v>
      </c>
      <c r="H12" s="28"/>
      <c r="I12" s="25">
        <v>228098981</v>
      </c>
      <c r="J12" s="28"/>
      <c r="K12" s="25">
        <v>24920</v>
      </c>
      <c r="L12" s="28"/>
      <c r="M12" s="25">
        <v>24909409000</v>
      </c>
      <c r="N12" s="28"/>
      <c r="O12" s="25">
        <v>24681310019</v>
      </c>
      <c r="P12" s="28"/>
      <c r="Q12" s="25">
        <v>228098981</v>
      </c>
    </row>
    <row r="13" spans="1:17" ht="37.5" x14ac:dyDescent="0.45">
      <c r="A13" s="3" t="s">
        <v>51</v>
      </c>
      <c r="C13" s="4">
        <v>4948</v>
      </c>
      <c r="E13" s="25">
        <v>4055640568</v>
      </c>
      <c r="F13" s="28"/>
      <c r="G13" s="25">
        <v>4055640568</v>
      </c>
      <c r="H13" s="28"/>
      <c r="I13" s="19">
        <v>0</v>
      </c>
      <c r="J13" s="28"/>
      <c r="K13" s="25">
        <v>4948</v>
      </c>
      <c r="L13" s="28"/>
      <c r="M13" s="25">
        <v>4055640568</v>
      </c>
      <c r="N13" s="28"/>
      <c r="O13" s="25">
        <v>4681291606</v>
      </c>
      <c r="P13" s="28"/>
      <c r="Q13" s="25">
        <v>-625651038</v>
      </c>
    </row>
    <row r="14" spans="1:17" ht="37.5" x14ac:dyDescent="0.45">
      <c r="A14" s="3" t="s">
        <v>54</v>
      </c>
      <c r="C14" s="4">
        <v>600</v>
      </c>
      <c r="E14" s="25">
        <v>563760900</v>
      </c>
      <c r="F14" s="28"/>
      <c r="G14" s="25">
        <v>572756475</v>
      </c>
      <c r="H14" s="28"/>
      <c r="I14" s="25">
        <v>-8995575</v>
      </c>
      <c r="J14" s="28"/>
      <c r="K14" s="25">
        <v>600</v>
      </c>
      <c r="L14" s="28"/>
      <c r="M14" s="25">
        <v>563760900</v>
      </c>
      <c r="N14" s="28"/>
      <c r="O14" s="25">
        <v>563759700</v>
      </c>
      <c r="P14" s="28"/>
      <c r="Q14" s="25">
        <v>1200</v>
      </c>
    </row>
    <row r="15" spans="1:17" ht="37.5" x14ac:dyDescent="0.45">
      <c r="A15" s="3" t="s">
        <v>58</v>
      </c>
      <c r="C15" s="4">
        <v>17000</v>
      </c>
      <c r="E15" s="25">
        <v>10620484375</v>
      </c>
      <c r="F15" s="28"/>
      <c r="G15" s="25">
        <v>12056557499</v>
      </c>
      <c r="H15" s="28"/>
      <c r="I15" s="25">
        <v>-1436073124</v>
      </c>
      <c r="J15" s="28"/>
      <c r="K15" s="25">
        <v>17000</v>
      </c>
      <c r="L15" s="28"/>
      <c r="M15" s="25">
        <v>10620484375</v>
      </c>
      <c r="N15" s="28"/>
      <c r="O15" s="25">
        <v>15625641686</v>
      </c>
      <c r="P15" s="28"/>
      <c r="Q15" s="25">
        <v>-5005157311</v>
      </c>
    </row>
    <row r="16" spans="1:17" ht="37.5" x14ac:dyDescent="0.45">
      <c r="A16" s="3" t="s">
        <v>62</v>
      </c>
      <c r="C16" s="4">
        <v>6800</v>
      </c>
      <c r="E16" s="25">
        <v>6593196700</v>
      </c>
      <c r="F16" s="28"/>
      <c r="G16" s="25">
        <v>6559211150</v>
      </c>
      <c r="H16" s="28"/>
      <c r="I16" s="25">
        <v>33985550</v>
      </c>
      <c r="J16" s="28"/>
      <c r="K16" s="25">
        <v>6800</v>
      </c>
      <c r="L16" s="28"/>
      <c r="M16" s="25">
        <v>6593196700</v>
      </c>
      <c r="N16" s="28"/>
      <c r="O16" s="25">
        <v>6294123860</v>
      </c>
      <c r="P16" s="28"/>
      <c r="Q16" s="25">
        <v>299072840</v>
      </c>
    </row>
    <row r="17" spans="1:17" ht="37.5" x14ac:dyDescent="0.45">
      <c r="A17" s="3" t="s">
        <v>65</v>
      </c>
      <c r="C17" s="4">
        <v>2810</v>
      </c>
      <c r="E17" s="25">
        <v>2415572945</v>
      </c>
      <c r="F17" s="28"/>
      <c r="G17" s="25">
        <v>2415572945</v>
      </c>
      <c r="H17" s="28"/>
      <c r="I17" s="19">
        <v>0</v>
      </c>
      <c r="J17" s="28"/>
      <c r="K17" s="25">
        <v>2810</v>
      </c>
      <c r="L17" s="28"/>
      <c r="M17" s="25">
        <v>2415572945</v>
      </c>
      <c r="N17" s="28"/>
      <c r="O17" s="25">
        <v>2744442504</v>
      </c>
      <c r="P17" s="28"/>
      <c r="Q17" s="25">
        <v>-328869559</v>
      </c>
    </row>
    <row r="18" spans="1:17" ht="37.5" x14ac:dyDescent="0.45">
      <c r="A18" s="3" t="s">
        <v>69</v>
      </c>
      <c r="C18" s="4">
        <v>21000</v>
      </c>
      <c r="E18" s="25">
        <v>19122869325</v>
      </c>
      <c r="F18" s="28"/>
      <c r="G18" s="25">
        <v>20256387375</v>
      </c>
      <c r="H18" s="28"/>
      <c r="I18" s="25">
        <v>-1133518050</v>
      </c>
      <c r="J18" s="28"/>
      <c r="K18" s="25">
        <v>21000</v>
      </c>
      <c r="L18" s="28"/>
      <c r="M18" s="25">
        <v>19122869325</v>
      </c>
      <c r="N18" s="28"/>
      <c r="O18" s="25">
        <v>20340372666</v>
      </c>
      <c r="P18" s="28"/>
      <c r="Q18" s="25">
        <v>-1217503341</v>
      </c>
    </row>
    <row r="19" spans="1:17" x14ac:dyDescent="0.45">
      <c r="A19" s="3" t="s">
        <v>17</v>
      </c>
      <c r="C19" s="4">
        <v>95304661</v>
      </c>
      <c r="E19" s="25">
        <v>3214921435062</v>
      </c>
      <c r="F19" s="28"/>
      <c r="G19" s="25">
        <v>3088288037797</v>
      </c>
      <c r="H19" s="28"/>
      <c r="I19" s="25">
        <v>126633397265</v>
      </c>
      <c r="J19" s="28"/>
      <c r="K19" s="25">
        <v>95304661</v>
      </c>
      <c r="L19" s="28"/>
      <c r="M19" s="25">
        <v>3214921435062</v>
      </c>
      <c r="N19" s="28"/>
      <c r="O19" s="25">
        <v>3004601113441</v>
      </c>
      <c r="P19" s="28"/>
      <c r="Q19" s="25">
        <v>210320321621</v>
      </c>
    </row>
    <row r="20" spans="1:17" ht="37.5" x14ac:dyDescent="0.45">
      <c r="A20" s="3" t="s">
        <v>72</v>
      </c>
      <c r="C20" s="4">
        <v>22500</v>
      </c>
      <c r="E20" s="25">
        <v>14843688750</v>
      </c>
      <c r="F20" s="28"/>
      <c r="G20" s="25">
        <v>16247207455</v>
      </c>
      <c r="H20" s="28"/>
      <c r="I20" s="25">
        <v>-1403518705</v>
      </c>
      <c r="J20" s="28"/>
      <c r="K20" s="25">
        <v>22500</v>
      </c>
      <c r="L20" s="28"/>
      <c r="M20" s="25">
        <v>14843688750</v>
      </c>
      <c r="N20" s="28"/>
      <c r="O20" s="25">
        <v>20290859148</v>
      </c>
      <c r="P20" s="28"/>
      <c r="Q20" s="25">
        <v>-5447170398</v>
      </c>
    </row>
    <row r="21" spans="1:17" x14ac:dyDescent="0.45">
      <c r="A21" s="5" t="s">
        <v>18</v>
      </c>
      <c r="C21" s="5">
        <f>SUM(C9:$C$20)</f>
        <v>95420199</v>
      </c>
      <c r="E21" s="27">
        <f>SUM(E9:$E$20)</f>
        <v>3326473136419</v>
      </c>
      <c r="F21" s="28"/>
      <c r="G21" s="27">
        <f>SUM(G9:$G$20)</f>
        <v>3203557948617</v>
      </c>
      <c r="H21" s="28"/>
      <c r="I21" s="27">
        <f>SUM(I9:$I$20)</f>
        <v>122915187802</v>
      </c>
      <c r="J21" s="28"/>
      <c r="K21" s="27">
        <f>SUM(K9:$K$20)</f>
        <v>95420199</v>
      </c>
      <c r="L21" s="28"/>
      <c r="M21" s="27">
        <f>SUM(M9:$M$20)</f>
        <v>3326473136419</v>
      </c>
      <c r="N21" s="28"/>
      <c r="O21" s="27">
        <f>SUM(O9:$O$20)</f>
        <v>3127088280778</v>
      </c>
      <c r="P21" s="28"/>
      <c r="Q21" s="27">
        <f>SUM(Q9:$Q$20)</f>
        <v>199384855641</v>
      </c>
    </row>
    <row r="22" spans="1:17" x14ac:dyDescent="0.45">
      <c r="C22" s="6"/>
      <c r="E22" s="29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</row>
    <row r="24" spans="1:17" x14ac:dyDescent="0.45">
      <c r="A24" s="41" t="s">
        <v>163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</sheetData>
  <sheetProtection algorithmName="SHA-512" hashValue="9NLQnk1huy0doCVdvQj2RcAymall7am3smc3HDE7j+Z6qmEGeJ53PujWXOoem57wEaFw2U8UWLQUaFwfDsaAlQ==" saltValue="JQS/R5b4puF6XbNJwWkI6g==" spinCount="100000" sheet="1" objects="1" scenarios="1" selectLockedCells="1" autoFilter="0" selectUnlockedCells="1"/>
  <mergeCells count="7">
    <mergeCell ref="A24:Q2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60" zoomScaleNormal="100" workbookViewId="0">
      <selection sqref="A1:U11"/>
    </sheetView>
  </sheetViews>
  <sheetFormatPr defaultColWidth="9.125" defaultRowHeight="18.75" x14ac:dyDescent="0.45"/>
  <cols>
    <col min="1" max="1" width="21.375" style="14" customWidth="1"/>
    <col min="2" max="2" width="1.5" style="14" customWidth="1"/>
    <col min="3" max="3" width="17" style="14" customWidth="1"/>
    <col min="4" max="4" width="1.5" style="14" customWidth="1"/>
    <col min="5" max="5" width="17" style="14" customWidth="1"/>
    <col min="6" max="6" width="1.5" style="14" customWidth="1"/>
    <col min="7" max="7" width="17" style="14" customWidth="1"/>
    <col min="8" max="8" width="1.5" style="14" customWidth="1"/>
    <col min="9" max="9" width="17" style="14" customWidth="1"/>
    <col min="10" max="10" width="1.5" style="14" customWidth="1"/>
    <col min="11" max="11" width="10.625" style="14" customWidth="1"/>
    <col min="12" max="12" width="1.5" style="14" customWidth="1"/>
    <col min="13" max="13" width="17" style="14" customWidth="1"/>
    <col min="14" max="14" width="1.5" style="14" customWidth="1"/>
    <col min="15" max="15" width="17" style="14" customWidth="1"/>
    <col min="16" max="16" width="1.5" style="14" customWidth="1"/>
    <col min="17" max="17" width="17" style="14" customWidth="1"/>
    <col min="18" max="18" width="1.5" style="14" customWidth="1"/>
    <col min="19" max="19" width="17.875" style="14" bestFit="1" customWidth="1"/>
    <col min="20" max="20" width="1.5" style="14" customWidth="1"/>
    <col min="21" max="21" width="10.625" style="14" customWidth="1"/>
    <col min="22" max="16384" width="9.125" style="14"/>
  </cols>
  <sheetData>
    <row r="1" spans="1:21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0.100000000000001" customHeight="1" x14ac:dyDescent="0.45">
      <c r="A2" s="30" t="s">
        <v>113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5" spans="1:21" ht="21" x14ac:dyDescent="0.45">
      <c r="A5" s="32" t="s">
        <v>166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7" spans="1:21" ht="21" x14ac:dyDescent="0.45">
      <c r="C7" s="33" t="s">
        <v>129</v>
      </c>
      <c r="D7" s="34"/>
      <c r="E7" s="34"/>
      <c r="F7" s="34"/>
      <c r="G7" s="34"/>
      <c r="H7" s="34"/>
      <c r="I7" s="34"/>
      <c r="J7" s="34"/>
      <c r="K7" s="34"/>
      <c r="M7" s="33" t="s">
        <v>7</v>
      </c>
      <c r="N7" s="34"/>
      <c r="O7" s="34"/>
      <c r="P7" s="34"/>
      <c r="Q7" s="34"/>
      <c r="R7" s="34"/>
      <c r="S7" s="34"/>
      <c r="T7" s="34"/>
      <c r="U7" s="34"/>
    </row>
    <row r="8" spans="1:21" ht="42" x14ac:dyDescent="0.45">
      <c r="A8" s="1" t="s">
        <v>167</v>
      </c>
      <c r="C8" s="2" t="s">
        <v>127</v>
      </c>
      <c r="E8" s="2" t="s">
        <v>168</v>
      </c>
      <c r="G8" s="2" t="s">
        <v>169</v>
      </c>
      <c r="I8" s="2" t="s">
        <v>170</v>
      </c>
      <c r="K8" s="2" t="s">
        <v>171</v>
      </c>
      <c r="M8" s="2" t="s">
        <v>127</v>
      </c>
      <c r="O8" s="2" t="s">
        <v>168</v>
      </c>
      <c r="Q8" s="2" t="s">
        <v>169</v>
      </c>
      <c r="S8" s="2" t="s">
        <v>170</v>
      </c>
      <c r="U8" s="2" t="s">
        <v>171</v>
      </c>
    </row>
    <row r="9" spans="1:21" x14ac:dyDescent="0.45">
      <c r="A9" s="3" t="s">
        <v>17</v>
      </c>
      <c r="C9" s="19">
        <v>0</v>
      </c>
      <c r="E9" s="4">
        <v>126633397265</v>
      </c>
      <c r="G9" s="4">
        <v>277470792080</v>
      </c>
      <c r="I9" s="4">
        <v>404104189345</v>
      </c>
      <c r="K9" s="8">
        <v>0.92562108710128677</v>
      </c>
      <c r="M9" s="4">
        <v>6466941000</v>
      </c>
      <c r="O9" s="4">
        <v>210320321621</v>
      </c>
      <c r="Q9" s="4">
        <v>839120729693</v>
      </c>
      <c r="S9" s="4">
        <v>1055907992314</v>
      </c>
      <c r="U9" s="8">
        <v>0.963023822735107</v>
      </c>
    </row>
    <row r="10" spans="1:21" x14ac:dyDescent="0.45">
      <c r="A10" s="5" t="s">
        <v>18</v>
      </c>
      <c r="C10" s="17">
        <f>SUM(C9:$C$9)</f>
        <v>0</v>
      </c>
      <c r="E10" s="5">
        <f>SUM(E9:$E$9)</f>
        <v>126633397265</v>
      </c>
      <c r="G10" s="5">
        <f>SUM(G9:$G$9)</f>
        <v>277470792080</v>
      </c>
      <c r="I10" s="5">
        <f>SUM(I9:$I$9)</f>
        <v>404104189345</v>
      </c>
      <c r="K10" s="9">
        <f>SUM(K9:$K$9)</f>
        <v>0.92562108710128677</v>
      </c>
      <c r="M10" s="5">
        <f>SUM(M9:$M$9)</f>
        <v>6466941000</v>
      </c>
      <c r="O10" s="5">
        <f>SUM(O9:$O$9)</f>
        <v>210320321621</v>
      </c>
      <c r="Q10" s="5">
        <f>SUM(Q9:$Q$9)</f>
        <v>839120729693</v>
      </c>
      <c r="S10" s="5">
        <f>SUM(S9:$S$9)</f>
        <v>1055907992314</v>
      </c>
      <c r="U10" s="9">
        <f>SUM(U9:$U$9)</f>
        <v>0.963023822735107</v>
      </c>
    </row>
    <row r="11" spans="1:21" x14ac:dyDescent="0.45">
      <c r="C11" s="6"/>
      <c r="E11" s="6"/>
      <c r="G11" s="6"/>
      <c r="I11" s="6"/>
      <c r="K11" s="6"/>
      <c r="M11" s="6"/>
      <c r="O11" s="6"/>
      <c r="Q11" s="6"/>
      <c r="S11" s="6"/>
      <c r="U11" s="6"/>
    </row>
  </sheetData>
  <sheetProtection algorithmName="SHA-512" hashValue="pw2b2e6vvi+d/bXRV3zhpWKCkg8oe7wBS02GO6PqjepF7Eqe0pcL8CRCMY5ppI0vP1U7UcfQ4o5CszyH/PW2Sg==" saltValue="y/LmZ1U3Ls6qHe92koP+Mw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rightToLeft="1" view="pageBreakPreview" zoomScale="60" zoomScaleNormal="100" workbookViewId="0">
      <selection sqref="A1:Q21"/>
    </sheetView>
  </sheetViews>
  <sheetFormatPr defaultColWidth="9.125" defaultRowHeight="18.75" x14ac:dyDescent="0.45"/>
  <cols>
    <col min="1" max="1" width="21.375" style="14" customWidth="1"/>
    <col min="2" max="2" width="1.5" style="14" customWidth="1"/>
    <col min="3" max="3" width="17" style="14" customWidth="1"/>
    <col min="4" max="4" width="1.5" style="14" customWidth="1"/>
    <col min="5" max="5" width="17" style="14" customWidth="1"/>
    <col min="6" max="6" width="1.5" style="14" customWidth="1"/>
    <col min="7" max="7" width="17" style="14" customWidth="1"/>
    <col min="8" max="8" width="1.5" style="14" customWidth="1"/>
    <col min="9" max="9" width="17" style="14" customWidth="1"/>
    <col min="10" max="10" width="1.5" style="14" customWidth="1"/>
    <col min="11" max="11" width="17" style="14" customWidth="1"/>
    <col min="12" max="12" width="1.5" style="14" customWidth="1"/>
    <col min="13" max="13" width="17" style="14" customWidth="1"/>
    <col min="14" max="14" width="1.5" style="14" customWidth="1"/>
    <col min="15" max="15" width="17" style="14" customWidth="1"/>
    <col min="16" max="16" width="1.5" style="14" customWidth="1"/>
    <col min="17" max="17" width="17" style="14" customWidth="1"/>
    <col min="18" max="16384" width="9.125" style="14"/>
  </cols>
  <sheetData>
    <row r="1" spans="1:18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ht="20.100000000000001" customHeight="1" x14ac:dyDescent="0.45">
      <c r="A2" s="30" t="s">
        <v>113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8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8" ht="21" x14ac:dyDescent="0.45">
      <c r="A5" s="32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7" spans="1:18" ht="21" x14ac:dyDescent="0.45">
      <c r="C7" s="33" t="s">
        <v>129</v>
      </c>
      <c r="D7" s="34"/>
      <c r="E7" s="34"/>
      <c r="F7" s="34"/>
      <c r="G7" s="34"/>
      <c r="H7" s="34"/>
      <c r="I7" s="34"/>
      <c r="J7" s="34"/>
      <c r="K7" s="34"/>
      <c r="M7" s="33" t="s">
        <v>7</v>
      </c>
      <c r="N7" s="34"/>
      <c r="O7" s="34"/>
      <c r="P7" s="34"/>
      <c r="Q7" s="34"/>
    </row>
    <row r="8" spans="1:18" ht="21" x14ac:dyDescent="0.45">
      <c r="C8" s="2" t="s">
        <v>173</v>
      </c>
      <c r="E8" s="2" t="s">
        <v>168</v>
      </c>
      <c r="G8" s="2" t="s">
        <v>169</v>
      </c>
      <c r="I8" s="2" t="s">
        <v>18</v>
      </c>
      <c r="K8" s="2" t="s">
        <v>173</v>
      </c>
      <c r="M8" s="2" t="s">
        <v>168</v>
      </c>
      <c r="O8" s="2" t="s">
        <v>169</v>
      </c>
      <c r="Q8" s="2" t="s">
        <v>18</v>
      </c>
    </row>
    <row r="9" spans="1:18" ht="37.5" x14ac:dyDescent="0.45">
      <c r="A9" s="3" t="s">
        <v>34</v>
      </c>
      <c r="C9" s="25">
        <v>12893626</v>
      </c>
      <c r="D9" s="28"/>
      <c r="E9" s="25">
        <v>-21907096</v>
      </c>
      <c r="F9" s="28"/>
      <c r="G9" s="25">
        <v>-3041777</v>
      </c>
      <c r="H9" s="28"/>
      <c r="I9" s="25">
        <v>-12055247</v>
      </c>
      <c r="J9" s="28"/>
      <c r="K9" s="25">
        <v>74940613</v>
      </c>
      <c r="L9" s="28"/>
      <c r="M9" s="25">
        <v>-27740520</v>
      </c>
      <c r="N9" s="28"/>
      <c r="O9" s="25">
        <v>-4396221</v>
      </c>
      <c r="P9" s="28"/>
      <c r="Q9" s="25">
        <v>42803872</v>
      </c>
      <c r="R9" s="28"/>
    </row>
    <row r="10" spans="1:18" ht="37.5" x14ac:dyDescent="0.45">
      <c r="A10" s="3" t="s">
        <v>40</v>
      </c>
      <c r="C10" s="19">
        <v>0</v>
      </c>
      <c r="D10" s="28"/>
      <c r="E10" s="25">
        <v>23718556</v>
      </c>
      <c r="F10" s="28"/>
      <c r="G10" s="19">
        <v>0</v>
      </c>
      <c r="H10" s="28"/>
      <c r="I10" s="25">
        <v>23718556</v>
      </c>
      <c r="J10" s="28"/>
      <c r="K10" s="19">
        <v>0</v>
      </c>
      <c r="L10" s="28"/>
      <c r="M10" s="25">
        <v>1553307563</v>
      </c>
      <c r="N10" s="28"/>
      <c r="O10" s="25">
        <v>-2328897</v>
      </c>
      <c r="P10" s="28"/>
      <c r="Q10" s="25">
        <v>1550978666</v>
      </c>
      <c r="R10" s="28"/>
    </row>
    <row r="11" spans="1:18" ht="37.5" x14ac:dyDescent="0.45">
      <c r="A11" s="3" t="s">
        <v>45</v>
      </c>
      <c r="C11" s="25">
        <v>125060947</v>
      </c>
      <c r="D11" s="28"/>
      <c r="E11" s="19">
        <v>0</v>
      </c>
      <c r="F11" s="28"/>
      <c r="G11" s="19">
        <v>0</v>
      </c>
      <c r="H11" s="28"/>
      <c r="I11" s="25">
        <v>125060947</v>
      </c>
      <c r="J11" s="28"/>
      <c r="K11" s="25">
        <v>842712840</v>
      </c>
      <c r="L11" s="28"/>
      <c r="M11" s="25">
        <v>-363854397</v>
      </c>
      <c r="N11" s="28"/>
      <c r="O11" s="25">
        <v>-117461098</v>
      </c>
      <c r="P11" s="28"/>
      <c r="Q11" s="25">
        <v>361397345</v>
      </c>
      <c r="R11" s="28"/>
    </row>
    <row r="12" spans="1:18" ht="37.5" x14ac:dyDescent="0.45">
      <c r="A12" s="3" t="s">
        <v>48</v>
      </c>
      <c r="C12" s="25">
        <v>61151592</v>
      </c>
      <c r="D12" s="28"/>
      <c r="E12" s="25">
        <v>228098981</v>
      </c>
      <c r="F12" s="28"/>
      <c r="G12" s="19">
        <v>0</v>
      </c>
      <c r="H12" s="28"/>
      <c r="I12" s="25">
        <v>289250573</v>
      </c>
      <c r="J12" s="28"/>
      <c r="K12" s="25">
        <v>61151592</v>
      </c>
      <c r="L12" s="28"/>
      <c r="M12" s="25">
        <v>228098981</v>
      </c>
      <c r="N12" s="28"/>
      <c r="O12" s="19">
        <v>0</v>
      </c>
      <c r="P12" s="28"/>
      <c r="Q12" s="25">
        <v>289250573</v>
      </c>
      <c r="R12" s="28"/>
    </row>
    <row r="13" spans="1:18" ht="37.5" x14ac:dyDescent="0.45">
      <c r="A13" s="3" t="s">
        <v>51</v>
      </c>
      <c r="C13" s="25">
        <v>67767096</v>
      </c>
      <c r="D13" s="28"/>
      <c r="E13" s="19">
        <v>0</v>
      </c>
      <c r="F13" s="28"/>
      <c r="G13" s="19">
        <v>0</v>
      </c>
      <c r="H13" s="28"/>
      <c r="I13" s="25">
        <v>67767096</v>
      </c>
      <c r="J13" s="28"/>
      <c r="K13" s="25">
        <v>494444170</v>
      </c>
      <c r="L13" s="28"/>
      <c r="M13" s="25">
        <v>-625651038</v>
      </c>
      <c r="N13" s="28"/>
      <c r="O13" s="25">
        <v>-335193894</v>
      </c>
      <c r="P13" s="28"/>
      <c r="Q13" s="25">
        <v>-466400762</v>
      </c>
      <c r="R13" s="28"/>
    </row>
    <row r="14" spans="1:18" ht="37.5" x14ac:dyDescent="0.45">
      <c r="A14" s="3" t="s">
        <v>54</v>
      </c>
      <c r="C14" s="25">
        <v>8618752</v>
      </c>
      <c r="D14" s="28"/>
      <c r="E14" s="25">
        <v>-8995575</v>
      </c>
      <c r="F14" s="28"/>
      <c r="G14" s="19">
        <v>0</v>
      </c>
      <c r="H14" s="28"/>
      <c r="I14" s="25">
        <v>-376823</v>
      </c>
      <c r="J14" s="28"/>
      <c r="K14" s="25">
        <v>51967672</v>
      </c>
      <c r="L14" s="28"/>
      <c r="M14" s="25">
        <v>1200</v>
      </c>
      <c r="N14" s="28"/>
      <c r="O14" s="19">
        <v>0</v>
      </c>
      <c r="P14" s="28"/>
      <c r="Q14" s="25">
        <v>51968872</v>
      </c>
      <c r="R14" s="28"/>
    </row>
    <row r="15" spans="1:18" ht="37.5" x14ac:dyDescent="0.45">
      <c r="A15" s="3" t="s">
        <v>58</v>
      </c>
      <c r="C15" s="25">
        <v>253069086</v>
      </c>
      <c r="D15" s="28"/>
      <c r="E15" s="25">
        <v>-1436073124</v>
      </c>
      <c r="F15" s="28"/>
      <c r="G15" s="19">
        <v>0</v>
      </c>
      <c r="H15" s="28"/>
      <c r="I15" s="25">
        <v>-1183004038</v>
      </c>
      <c r="J15" s="28"/>
      <c r="K15" s="25">
        <v>1212834501</v>
      </c>
      <c r="L15" s="28"/>
      <c r="M15" s="25">
        <v>-5005157311</v>
      </c>
      <c r="N15" s="28"/>
      <c r="O15" s="19">
        <v>0</v>
      </c>
      <c r="P15" s="28"/>
      <c r="Q15" s="25">
        <v>-3792322810</v>
      </c>
      <c r="R15" s="28"/>
    </row>
    <row r="16" spans="1:18" ht="37.5" x14ac:dyDescent="0.45">
      <c r="A16" s="3" t="s">
        <v>62</v>
      </c>
      <c r="C16" s="25">
        <v>100630006</v>
      </c>
      <c r="D16" s="28"/>
      <c r="E16" s="25">
        <v>33985550</v>
      </c>
      <c r="F16" s="28"/>
      <c r="G16" s="19">
        <v>0</v>
      </c>
      <c r="H16" s="28"/>
      <c r="I16" s="25">
        <v>134615556</v>
      </c>
      <c r="J16" s="28"/>
      <c r="K16" s="25">
        <v>589103616</v>
      </c>
      <c r="L16" s="28"/>
      <c r="M16" s="25">
        <v>299072840</v>
      </c>
      <c r="N16" s="28"/>
      <c r="O16" s="19">
        <v>0</v>
      </c>
      <c r="P16" s="28"/>
      <c r="Q16" s="25">
        <v>888176456</v>
      </c>
      <c r="R16" s="28"/>
    </row>
    <row r="17" spans="1:18" ht="37.5" x14ac:dyDescent="0.45">
      <c r="A17" s="3" t="s">
        <v>65</v>
      </c>
      <c r="C17" s="25">
        <v>44009058</v>
      </c>
      <c r="D17" s="28"/>
      <c r="E17" s="19">
        <v>0</v>
      </c>
      <c r="F17" s="28"/>
      <c r="G17" s="19">
        <v>0</v>
      </c>
      <c r="H17" s="28"/>
      <c r="I17" s="25">
        <v>44009058</v>
      </c>
      <c r="J17" s="28"/>
      <c r="K17" s="25">
        <v>240466453</v>
      </c>
      <c r="L17" s="28"/>
      <c r="M17" s="25">
        <v>-328869559</v>
      </c>
      <c r="N17" s="28"/>
      <c r="O17" s="19">
        <v>0</v>
      </c>
      <c r="P17" s="28"/>
      <c r="Q17" s="25">
        <v>-88403106</v>
      </c>
      <c r="R17" s="28"/>
    </row>
    <row r="18" spans="1:18" ht="37.5" x14ac:dyDescent="0.45">
      <c r="A18" s="3" t="s">
        <v>69</v>
      </c>
      <c r="C18" s="25">
        <v>328265872</v>
      </c>
      <c r="D18" s="28"/>
      <c r="E18" s="25">
        <v>-1133518050</v>
      </c>
      <c r="F18" s="28"/>
      <c r="G18" s="19">
        <v>0</v>
      </c>
      <c r="H18" s="28"/>
      <c r="I18" s="25">
        <v>-805252178</v>
      </c>
      <c r="J18" s="28"/>
      <c r="K18" s="25">
        <v>1925366302</v>
      </c>
      <c r="L18" s="28"/>
      <c r="M18" s="25">
        <v>-1217503341</v>
      </c>
      <c r="N18" s="28"/>
      <c r="O18" s="19">
        <v>0</v>
      </c>
      <c r="P18" s="28"/>
      <c r="Q18" s="25">
        <v>707862961</v>
      </c>
      <c r="R18" s="28"/>
    </row>
    <row r="19" spans="1:18" ht="37.5" x14ac:dyDescent="0.45">
      <c r="A19" s="3" t="s">
        <v>72</v>
      </c>
      <c r="C19" s="25">
        <v>319549931</v>
      </c>
      <c r="D19" s="28"/>
      <c r="E19" s="25">
        <v>-1403518705</v>
      </c>
      <c r="F19" s="28"/>
      <c r="G19" s="19">
        <v>0</v>
      </c>
      <c r="H19" s="28"/>
      <c r="I19" s="25">
        <v>-1083968774</v>
      </c>
      <c r="J19" s="28"/>
      <c r="K19" s="25">
        <v>1856945803</v>
      </c>
      <c r="L19" s="28"/>
      <c r="M19" s="25">
        <v>-5447170398</v>
      </c>
      <c r="N19" s="28"/>
      <c r="O19" s="19">
        <v>0</v>
      </c>
      <c r="P19" s="28"/>
      <c r="Q19" s="25">
        <v>-3590224595</v>
      </c>
      <c r="R19" s="28"/>
    </row>
    <row r="20" spans="1:18" x14ac:dyDescent="0.45">
      <c r="A20" s="5" t="s">
        <v>18</v>
      </c>
      <c r="C20" s="27">
        <f>SUM(C9:$C$19)</f>
        <v>1321015966</v>
      </c>
      <c r="D20" s="28"/>
      <c r="E20" s="27">
        <f>SUM(E9:$E$19)</f>
        <v>-3718209463</v>
      </c>
      <c r="F20" s="28"/>
      <c r="G20" s="27">
        <f>SUM(G9:$G$19)</f>
        <v>-3041777</v>
      </c>
      <c r="H20" s="28"/>
      <c r="I20" s="27">
        <f>SUM(I9:$I$19)</f>
        <v>-2400235274</v>
      </c>
      <c r="J20" s="28"/>
      <c r="K20" s="27">
        <f>SUM(K9:$K$19)</f>
        <v>7349933562</v>
      </c>
      <c r="L20" s="28"/>
      <c r="M20" s="27">
        <f>SUM(M9:$M$19)</f>
        <v>-10935465980</v>
      </c>
      <c r="N20" s="28"/>
      <c r="O20" s="27">
        <f>SUM(O9:$O$19)</f>
        <v>-459380110</v>
      </c>
      <c r="P20" s="28"/>
      <c r="Q20" s="27">
        <f>SUM(Q9:$Q$19)</f>
        <v>-4044912528</v>
      </c>
      <c r="R20" s="28"/>
    </row>
    <row r="21" spans="1:18" x14ac:dyDescent="0.45">
      <c r="C21" s="29"/>
      <c r="D21" s="28"/>
      <c r="E21" s="29"/>
      <c r="F21" s="28"/>
      <c r="G21" s="29"/>
      <c r="H21" s="28"/>
      <c r="I21" s="29"/>
      <c r="J21" s="28"/>
      <c r="K21" s="29"/>
      <c r="L21" s="28"/>
      <c r="M21" s="29"/>
      <c r="N21" s="28"/>
      <c r="O21" s="29"/>
      <c r="P21" s="28"/>
      <c r="Q21" s="29"/>
      <c r="R21" s="28"/>
    </row>
    <row r="22" spans="1:18" x14ac:dyDescent="0.4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45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45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x14ac:dyDescent="0.45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x14ac:dyDescent="0.45"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x14ac:dyDescent="0.45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</sheetData>
  <sheetProtection algorithmName="SHA-512" hashValue="DjdE9xGwWdAV7sFno+rBkj+3nlqniqU4w571CgDNfw7gTgURMw2bEo1/pLq1voB/InWB3t8pkVOxdax220KpqQ==" saltValue="wp01c+ATNc8UQFHoYXYJPw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rightToLeft="1" view="pageBreakPreview" zoomScale="60" zoomScaleNormal="100" workbookViewId="0">
      <selection sqref="A1:K15"/>
    </sheetView>
  </sheetViews>
  <sheetFormatPr defaultColWidth="9.125" defaultRowHeight="18.75" x14ac:dyDescent="0.45"/>
  <cols>
    <col min="1" max="1" width="25.5" style="14" customWidth="1"/>
    <col min="2" max="2" width="1.5" style="14" customWidth="1"/>
    <col min="3" max="3" width="17" style="14" customWidth="1"/>
    <col min="4" max="4" width="1.5" style="14" customWidth="1"/>
    <col min="5" max="5" width="17" style="14" customWidth="1"/>
    <col min="6" max="6" width="1.5" style="14" customWidth="1"/>
    <col min="7" max="7" width="14.125" style="14" customWidth="1"/>
    <col min="8" max="8" width="1.5" style="14" customWidth="1"/>
    <col min="9" max="9" width="17" style="14" customWidth="1"/>
    <col min="10" max="10" width="1.5" style="14" customWidth="1"/>
    <col min="11" max="11" width="14.125" style="14" customWidth="1"/>
    <col min="12" max="16384" width="9.125" style="14"/>
  </cols>
  <sheetData>
    <row r="1" spans="1:11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0.100000000000001" customHeight="1" x14ac:dyDescent="0.45">
      <c r="A2" s="30" t="s">
        <v>113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5" spans="1:11" ht="21" x14ac:dyDescent="0.45">
      <c r="A5" s="32" t="s">
        <v>174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ht="21" x14ac:dyDescent="0.45">
      <c r="A7" s="33" t="s">
        <v>175</v>
      </c>
      <c r="B7" s="34"/>
      <c r="C7" s="34"/>
      <c r="E7" s="33" t="s">
        <v>129</v>
      </c>
      <c r="F7" s="34"/>
      <c r="G7" s="34"/>
      <c r="I7" s="33" t="s">
        <v>7</v>
      </c>
      <c r="J7" s="34"/>
      <c r="K7" s="34"/>
    </row>
    <row r="8" spans="1:11" ht="42" x14ac:dyDescent="0.45">
      <c r="A8" s="2" t="s">
        <v>176</v>
      </c>
      <c r="C8" s="2" t="s">
        <v>87</v>
      </c>
      <c r="E8" s="2" t="s">
        <v>177</v>
      </c>
      <c r="G8" s="2" t="s">
        <v>178</v>
      </c>
      <c r="I8" s="2" t="s">
        <v>177</v>
      </c>
      <c r="K8" s="2" t="s">
        <v>178</v>
      </c>
    </row>
    <row r="9" spans="1:11" x14ac:dyDescent="0.45">
      <c r="A9" s="3" t="s">
        <v>179</v>
      </c>
      <c r="C9" s="7" t="s">
        <v>101</v>
      </c>
      <c r="E9" s="4">
        <v>993698614</v>
      </c>
      <c r="G9" s="8">
        <f>E9/E14</f>
        <v>0.20085144894401993</v>
      </c>
      <c r="I9" s="4">
        <v>5962191770</v>
      </c>
      <c r="K9" s="8">
        <f>I9/I14</f>
        <v>0.40662609522227888</v>
      </c>
    </row>
    <row r="10" spans="1:11" x14ac:dyDescent="0.45">
      <c r="A10" s="3" t="s">
        <v>180</v>
      </c>
      <c r="C10" s="7" t="s">
        <v>95</v>
      </c>
      <c r="E10" s="4">
        <v>18908054</v>
      </c>
      <c r="G10" s="8">
        <f>E10/E14</f>
        <v>3.8217926332055566E-3</v>
      </c>
      <c r="I10" s="4">
        <v>100271964</v>
      </c>
      <c r="K10" s="8">
        <f>I10/I14</f>
        <v>6.8386255850990379E-3</v>
      </c>
    </row>
    <row r="11" spans="1:11" x14ac:dyDescent="0.45">
      <c r="A11" s="3" t="s">
        <v>181</v>
      </c>
      <c r="C11" s="7" t="s">
        <v>99</v>
      </c>
      <c r="E11" s="4">
        <v>43364696</v>
      </c>
      <c r="G11" s="8">
        <f>E11/E14</f>
        <v>8.7650942669191909E-3</v>
      </c>
      <c r="I11" s="4">
        <v>133215648</v>
      </c>
      <c r="K11" s="8">
        <f>I11/I14</f>
        <v>9.0854103421006832E-3</v>
      </c>
    </row>
    <row r="12" spans="1:11" x14ac:dyDescent="0.45">
      <c r="A12" s="3" t="s">
        <v>182</v>
      </c>
      <c r="C12" s="7" t="s">
        <v>108</v>
      </c>
      <c r="E12" s="4">
        <v>3891459283</v>
      </c>
      <c r="F12" s="24"/>
      <c r="G12" s="8">
        <f>E12/E14</f>
        <v>0.78656166415585527</v>
      </c>
      <c r="I12" s="4">
        <v>8372933656</v>
      </c>
      <c r="K12" s="8">
        <f>I12/I14</f>
        <v>0.57104055847812485</v>
      </c>
    </row>
    <row r="13" spans="1:11" x14ac:dyDescent="0.45">
      <c r="A13" s="3" t="s">
        <v>183</v>
      </c>
      <c r="C13" s="7" t="s">
        <v>184</v>
      </c>
      <c r="E13" s="20">
        <v>0</v>
      </c>
      <c r="F13" s="24"/>
      <c r="G13" s="20">
        <v>0</v>
      </c>
      <c r="H13" s="7"/>
      <c r="I13" s="4">
        <v>93977091</v>
      </c>
      <c r="K13" s="8">
        <f>I13/I14</f>
        <v>6.4093103723966201E-3</v>
      </c>
    </row>
    <row r="14" spans="1:11" x14ac:dyDescent="0.45">
      <c r="A14" s="5" t="s">
        <v>18</v>
      </c>
      <c r="E14" s="5">
        <f>SUM(E9:$E$13)</f>
        <v>4947430647</v>
      </c>
      <c r="G14" s="26">
        <f>SUM(G9:$G$13)</f>
        <v>1</v>
      </c>
      <c r="I14" s="5">
        <f>SUM(I9:$I$13)</f>
        <v>14662590129</v>
      </c>
      <c r="K14" s="26">
        <f>SUM(K9:$K$13)</f>
        <v>1</v>
      </c>
    </row>
    <row r="15" spans="1:11" x14ac:dyDescent="0.45">
      <c r="E15" s="6"/>
      <c r="G15" s="6"/>
      <c r="I15" s="6"/>
      <c r="K15" s="6"/>
    </row>
  </sheetData>
  <sheetProtection algorithmName="SHA-512" hashValue="DP1TDY1moTFaOobbM9ZkbsKNRaM18P5zBky5vaeBKujHHjM61gtkXugVHfAGS/4EOMF36IZ7ixR4RwySDmpQIQ==" saltValue="fq+aneT3gSVodQdBgrrq1Q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rightToLeft="1" tabSelected="1" view="pageBreakPreview" zoomScaleNormal="100" zoomScaleSheetLayoutView="100" workbookViewId="0">
      <selection sqref="A1:E1"/>
    </sheetView>
  </sheetViews>
  <sheetFormatPr defaultColWidth="9.125" defaultRowHeight="18.75" x14ac:dyDescent="0.45"/>
  <cols>
    <col min="1" max="1" width="25.5" style="14" customWidth="1"/>
    <col min="2" max="2" width="1.5" style="14" customWidth="1"/>
    <col min="3" max="3" width="18.5" style="14" customWidth="1"/>
    <col min="4" max="4" width="1.5" style="14" customWidth="1"/>
    <col min="5" max="5" width="18.5" style="14" customWidth="1"/>
    <col min="6" max="16384" width="9.125" style="14"/>
  </cols>
  <sheetData>
    <row r="1" spans="1:5" ht="20.100000000000001" customHeight="1" x14ac:dyDescent="0.45">
      <c r="A1" s="30" t="s">
        <v>0</v>
      </c>
      <c r="B1" s="31"/>
      <c r="C1" s="31"/>
      <c r="D1" s="31"/>
      <c r="E1" s="31"/>
    </row>
    <row r="2" spans="1:5" ht="20.100000000000001" customHeight="1" x14ac:dyDescent="0.45">
      <c r="A2" s="30" t="s">
        <v>113</v>
      </c>
      <c r="B2" s="31"/>
      <c r="C2" s="31"/>
      <c r="D2" s="31"/>
      <c r="E2" s="31"/>
    </row>
    <row r="3" spans="1:5" ht="20.100000000000001" customHeight="1" x14ac:dyDescent="0.45">
      <c r="A3" s="30" t="s">
        <v>2</v>
      </c>
      <c r="B3" s="31"/>
      <c r="C3" s="31"/>
      <c r="D3" s="31"/>
      <c r="E3" s="31"/>
    </row>
    <row r="5" spans="1:5" ht="21" x14ac:dyDescent="0.45">
      <c r="A5" s="32" t="s">
        <v>185</v>
      </c>
      <c r="B5" s="31"/>
      <c r="C5" s="31"/>
      <c r="D5" s="31"/>
      <c r="E5" s="31"/>
    </row>
    <row r="7" spans="1:5" ht="21" x14ac:dyDescent="0.45">
      <c r="C7" s="1" t="s">
        <v>129</v>
      </c>
      <c r="E7" s="1" t="s">
        <v>7</v>
      </c>
    </row>
    <row r="8" spans="1:5" ht="21" x14ac:dyDescent="0.45">
      <c r="A8" s="2" t="s">
        <v>125</v>
      </c>
      <c r="C8" s="2" t="s">
        <v>91</v>
      </c>
      <c r="E8" s="2" t="s">
        <v>91</v>
      </c>
    </row>
    <row r="9" spans="1:5" x14ac:dyDescent="0.45">
      <c r="A9" s="3" t="s">
        <v>186</v>
      </c>
      <c r="C9" s="4">
        <v>29924871999</v>
      </c>
      <c r="E9" s="4">
        <v>29924871999</v>
      </c>
    </row>
    <row r="10" spans="1:5" x14ac:dyDescent="0.45">
      <c r="A10" s="5" t="s">
        <v>18</v>
      </c>
      <c r="C10" s="5">
        <f>SUM(C9:$C$9)</f>
        <v>29924871999</v>
      </c>
      <c r="E10" s="5">
        <f>SUM(E9:$E$9)</f>
        <v>29924871999</v>
      </c>
    </row>
    <row r="11" spans="1:5" x14ac:dyDescent="0.45">
      <c r="C11" s="6"/>
      <c r="E11" s="6"/>
    </row>
  </sheetData>
  <sheetProtection algorithmName="SHA-512" hashValue="29DVd/jk0EX1otMRDsqlXeOfRjyN7+Nl779GUYFSxvMFm6vhAqOOrwIxYmfqhRI5Nad2U6ylLePCj33vB2Fl0g==" saltValue="JfCccGaX/a53xV65ghY4yQ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rightToLeft="1" view="pageBreakPreview" zoomScale="60" zoomScaleNormal="100" workbookViewId="0">
      <selection activeCell="U7" sqref="U7"/>
    </sheetView>
  </sheetViews>
  <sheetFormatPr defaultColWidth="9.125" defaultRowHeight="18.75" x14ac:dyDescent="0.45"/>
  <cols>
    <col min="1" max="1" width="6.5" style="14" bestFit="1" customWidth="1"/>
    <col min="2" max="2" width="1.5" style="14" customWidth="1"/>
    <col min="3" max="3" width="11.875" style="14" bestFit="1" customWidth="1"/>
    <col min="4" max="4" width="1.5" style="14" customWidth="1"/>
    <col min="5" max="5" width="18.125" style="14" bestFit="1" customWidth="1"/>
    <col min="6" max="6" width="1.5" style="14" customWidth="1"/>
    <col min="7" max="7" width="18.5" style="14" bestFit="1" customWidth="1"/>
    <col min="8" max="8" width="1.5" style="14" customWidth="1"/>
    <col min="9" max="9" width="11.875" style="14" bestFit="1" customWidth="1"/>
    <col min="10" max="10" width="18.5" style="14" bestFit="1" customWidth="1"/>
    <col min="11" max="11" width="1.5" style="14" customWidth="1"/>
    <col min="12" max="12" width="11.875" style="14" bestFit="1" customWidth="1"/>
    <col min="13" max="13" width="18.375" style="14" bestFit="1" customWidth="1"/>
    <col min="14" max="14" width="1.5" style="14" customWidth="1"/>
    <col min="15" max="15" width="11.5" style="14" bestFit="1" customWidth="1"/>
    <col min="16" max="16" width="1.5" style="14" customWidth="1"/>
    <col min="17" max="17" width="15.5" style="14" bestFit="1" customWidth="1"/>
    <col min="18" max="18" width="1.5" style="14" customWidth="1"/>
    <col min="19" max="19" width="18.5" style="14" bestFit="1" customWidth="1"/>
    <col min="20" max="20" width="1.5" style="14" customWidth="1"/>
    <col min="21" max="21" width="18.5" style="14" bestFit="1" customWidth="1"/>
    <col min="22" max="22" width="1.5" style="14" customWidth="1"/>
    <col min="23" max="23" width="17.625" style="14" bestFit="1" customWidth="1"/>
    <col min="24" max="16384" width="9.125" style="14"/>
  </cols>
  <sheetData>
    <row r="1" spans="1:24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4" ht="20.100000000000001" customHeight="1" x14ac:dyDescent="0.4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4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5" spans="1:24" ht="21" x14ac:dyDescent="0.45">
      <c r="A5" s="32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4" ht="21" x14ac:dyDescent="0.45">
      <c r="A6" s="32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4" x14ac:dyDescent="0.45">
      <c r="W7" s="15"/>
    </row>
    <row r="8" spans="1:24" ht="21" x14ac:dyDescent="0.45">
      <c r="C8" s="33" t="s">
        <v>5</v>
      </c>
      <c r="D8" s="34"/>
      <c r="E8" s="34"/>
      <c r="F8" s="34"/>
      <c r="G8" s="34"/>
      <c r="I8" s="33" t="s">
        <v>6</v>
      </c>
      <c r="J8" s="34"/>
      <c r="K8" s="34"/>
      <c r="L8" s="34"/>
      <c r="M8" s="34"/>
      <c r="O8" s="33" t="s">
        <v>7</v>
      </c>
      <c r="P8" s="34"/>
      <c r="Q8" s="34"/>
      <c r="R8" s="34"/>
      <c r="S8" s="34"/>
      <c r="T8" s="34"/>
      <c r="U8" s="34"/>
      <c r="V8" s="34"/>
      <c r="W8" s="34"/>
    </row>
    <row r="9" spans="1:24" x14ac:dyDescent="0.45">
      <c r="A9" s="35" t="s">
        <v>8</v>
      </c>
      <c r="C9" s="35" t="s">
        <v>9</v>
      </c>
      <c r="E9" s="35" t="s">
        <v>10</v>
      </c>
      <c r="G9" s="35" t="s">
        <v>11</v>
      </c>
      <c r="I9" s="35" t="s">
        <v>12</v>
      </c>
      <c r="J9" s="31"/>
      <c r="L9" s="35" t="s">
        <v>13</v>
      </c>
      <c r="M9" s="31"/>
      <c r="O9" s="35" t="s">
        <v>9</v>
      </c>
      <c r="Q9" s="37" t="s">
        <v>14</v>
      </c>
      <c r="S9" s="35" t="s">
        <v>10</v>
      </c>
      <c r="U9" s="35" t="s">
        <v>11</v>
      </c>
      <c r="W9" s="37" t="s">
        <v>15</v>
      </c>
    </row>
    <row r="10" spans="1:24" x14ac:dyDescent="0.45">
      <c r="A10" s="36"/>
      <c r="C10" s="36"/>
      <c r="E10" s="36"/>
      <c r="G10" s="36"/>
      <c r="I10" s="12" t="s">
        <v>9</v>
      </c>
      <c r="J10" s="12" t="s">
        <v>10</v>
      </c>
      <c r="L10" s="12" t="s">
        <v>9</v>
      </c>
      <c r="M10" s="12" t="s">
        <v>16</v>
      </c>
      <c r="O10" s="36"/>
      <c r="Q10" s="36"/>
      <c r="S10" s="36"/>
      <c r="U10" s="36"/>
      <c r="W10" s="36"/>
    </row>
    <row r="11" spans="1:24" x14ac:dyDescent="0.45">
      <c r="A11" s="13" t="s">
        <v>17</v>
      </c>
      <c r="C11" s="4">
        <v>57229412</v>
      </c>
      <c r="E11" s="4">
        <v>1446028066726</v>
      </c>
      <c r="G11" s="4">
        <v>1532879400691</v>
      </c>
      <c r="I11" s="4">
        <v>88353079</v>
      </c>
      <c r="J11" s="4">
        <v>2905142323906</v>
      </c>
      <c r="L11" s="4">
        <v>50277830</v>
      </c>
      <c r="M11" s="4">
        <v>1624464277162</v>
      </c>
      <c r="O11" s="4">
        <v>95304661</v>
      </c>
      <c r="Q11" s="4">
        <v>33790</v>
      </c>
      <c r="S11" s="4">
        <v>3003444236884</v>
      </c>
      <c r="U11" s="4">
        <v>3214921435062</v>
      </c>
      <c r="W11" s="8">
        <v>0.73082010444329182</v>
      </c>
      <c r="X11" s="16"/>
    </row>
    <row r="12" spans="1:24" x14ac:dyDescent="0.45">
      <c r="A12" s="5" t="s">
        <v>18</v>
      </c>
      <c r="C12" s="5">
        <f>SUM(C11:$C$11)</f>
        <v>57229412</v>
      </c>
      <c r="E12" s="5">
        <f>SUM(E11:$E$11)</f>
        <v>1446028066726</v>
      </c>
      <c r="G12" s="5">
        <f>SUM(G11:$G$11)</f>
        <v>1532879400691</v>
      </c>
      <c r="I12" s="5">
        <f>SUM(I11:$I$11)</f>
        <v>88353079</v>
      </c>
      <c r="J12" s="5">
        <f>SUM(J11:$J$11)</f>
        <v>2905142323906</v>
      </c>
      <c r="L12" s="5">
        <f>SUM(L11:$L$11)</f>
        <v>50277830</v>
      </c>
      <c r="M12" s="5">
        <f>SUM(M11:$M$11)</f>
        <v>1624464277162</v>
      </c>
      <c r="O12" s="5">
        <f>SUM(O11:$O$11)</f>
        <v>95304661</v>
      </c>
      <c r="Q12" s="5">
        <f>SUM(Q11:$Q$11)</f>
        <v>33790</v>
      </c>
      <c r="S12" s="5">
        <f>SUM(S11:$S$11)</f>
        <v>3003444236884</v>
      </c>
      <c r="U12" s="5">
        <f>SUM(U11:$U$11)</f>
        <v>3214921435062</v>
      </c>
      <c r="W12" s="9">
        <f>SUM(W11:$W$11)</f>
        <v>0.73082010444329182</v>
      </c>
    </row>
    <row r="13" spans="1:24" x14ac:dyDescent="0.45">
      <c r="C13" s="6"/>
      <c r="E13" s="6"/>
      <c r="G13" s="6"/>
      <c r="I13" s="6"/>
      <c r="J13" s="6"/>
      <c r="L13" s="6"/>
      <c r="M13" s="6"/>
      <c r="O13" s="6"/>
      <c r="Q13" s="6"/>
      <c r="S13" s="6"/>
      <c r="U13" s="6"/>
      <c r="W13" s="6"/>
    </row>
  </sheetData>
  <sheetProtection algorithmName="SHA-512" hashValue="76+t6Rz+oSR6H6EqqB8Ef0SF3lhdTdMx7R2DzRgij5f03cIXe0Lr6SBq5JNlj7VXQYCKxR7EDcIlI1gN5VzjNg==" saltValue="Uthzg2vE7JKdZznYtOLSEQ==" spinCount="100000" sheet="1" objects="1" scenarios="1" selectLockedCells="1" autoFilter="0" selectUnlockedCell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60" zoomScaleNormal="100" workbookViewId="0">
      <selection sqref="A1:Q10"/>
    </sheetView>
  </sheetViews>
  <sheetFormatPr defaultColWidth="9.125" defaultRowHeight="18.75" x14ac:dyDescent="0.45"/>
  <cols>
    <col min="1" max="1" width="17" style="14" customWidth="1"/>
    <col min="2" max="2" width="1.5" style="14" customWidth="1"/>
    <col min="3" max="3" width="14.125" style="14" customWidth="1"/>
    <col min="4" max="4" width="1.5" style="14" customWidth="1"/>
    <col min="5" max="5" width="14.125" style="14" customWidth="1"/>
    <col min="6" max="6" width="1.5" style="14" customWidth="1"/>
    <col min="7" max="7" width="14.125" style="14" customWidth="1"/>
    <col min="8" max="8" width="1.5" style="14" customWidth="1"/>
    <col min="9" max="9" width="14.125" style="14" customWidth="1"/>
    <col min="10" max="10" width="1.5" style="14" customWidth="1"/>
    <col min="11" max="11" width="14.125" style="14" customWidth="1"/>
    <col min="12" max="12" width="1.5" style="14" customWidth="1"/>
    <col min="13" max="13" width="14.125" style="14" customWidth="1"/>
    <col min="14" max="14" width="1.5" style="14" customWidth="1"/>
    <col min="15" max="15" width="14.125" style="14" customWidth="1"/>
    <col min="16" max="16" width="1.5" style="14" customWidth="1"/>
    <col min="17" max="17" width="14.125" style="14" customWidth="1"/>
    <col min="18" max="16384" width="9.125" style="14"/>
  </cols>
  <sheetData>
    <row r="1" spans="1:17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7" ht="21" x14ac:dyDescent="0.45">
      <c r="A5" s="32" t="s">
        <v>19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7" spans="1:17" ht="21" x14ac:dyDescent="0.45">
      <c r="C7" s="33" t="s">
        <v>5</v>
      </c>
      <c r="D7" s="34"/>
      <c r="E7" s="34"/>
      <c r="F7" s="34"/>
      <c r="G7" s="34"/>
      <c r="H7" s="34"/>
      <c r="I7" s="34"/>
      <c r="K7" s="33" t="s">
        <v>7</v>
      </c>
      <c r="L7" s="34"/>
      <c r="M7" s="34"/>
      <c r="N7" s="34"/>
      <c r="O7" s="34"/>
      <c r="P7" s="34"/>
      <c r="Q7" s="34"/>
    </row>
    <row r="8" spans="1:17" ht="21" x14ac:dyDescent="0.45">
      <c r="A8" s="1" t="s">
        <v>20</v>
      </c>
      <c r="C8" s="1" t="s">
        <v>21</v>
      </c>
      <c r="E8" s="1" t="s">
        <v>22</v>
      </c>
      <c r="G8" s="1" t="s">
        <v>23</v>
      </c>
      <c r="I8" s="1" t="s">
        <v>24</v>
      </c>
      <c r="K8" s="1" t="s">
        <v>21</v>
      </c>
      <c r="M8" s="1" t="s">
        <v>22</v>
      </c>
      <c r="O8" s="1" t="s">
        <v>23</v>
      </c>
      <c r="Q8" s="1" t="s">
        <v>24</v>
      </c>
    </row>
    <row r="9" spans="1:17" s="18" customFormat="1" x14ac:dyDescent="0.45">
      <c r="A9" s="17" t="s">
        <v>18</v>
      </c>
      <c r="C9" s="17">
        <f>SUM($C$8)</f>
        <v>0</v>
      </c>
      <c r="E9" s="17">
        <f>SUM($E$8)</f>
        <v>0</v>
      </c>
      <c r="I9" s="17">
        <f>SUM($I$8)</f>
        <v>0</v>
      </c>
      <c r="K9" s="17">
        <f>SUM($K$8)</f>
        <v>0</v>
      </c>
      <c r="M9" s="17">
        <f>SUM($M$8)</f>
        <v>0</v>
      </c>
      <c r="Q9" s="17">
        <f>SUM($Q$8)</f>
        <v>0</v>
      </c>
    </row>
    <row r="10" spans="1:17" x14ac:dyDescent="0.45">
      <c r="C10" s="6"/>
      <c r="E10" s="6"/>
      <c r="I10" s="6"/>
      <c r="K10" s="6"/>
      <c r="M10" s="6"/>
      <c r="Q10" s="6"/>
    </row>
  </sheetData>
  <sheetProtection algorithmName="SHA-512" hashValue="JjxcdtG9GQmhGVm09NvgU5huflQLPAhqaJioQUKJ03M4rb0oAWZg6L31wsSi64RW62L/tUvtahSl/SsiIEgUGw==" saltValue="t8t4mCMptSj5laopXFoiRQ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rightToLeft="1" view="pageBreakPreview" zoomScale="60" zoomScaleNormal="100" workbookViewId="0">
      <selection sqref="A1:AI22"/>
    </sheetView>
  </sheetViews>
  <sheetFormatPr defaultColWidth="9.125" defaultRowHeight="18.75" x14ac:dyDescent="0.2"/>
  <cols>
    <col min="1" max="1" width="17" style="22" customWidth="1"/>
    <col min="2" max="2" width="1.5" style="22" customWidth="1"/>
    <col min="3" max="3" width="8.5" style="22" customWidth="1"/>
    <col min="4" max="4" width="1.5" style="22" customWidth="1"/>
    <col min="5" max="5" width="11.5" style="22" customWidth="1"/>
    <col min="6" max="6" width="1.5" style="22" customWidth="1"/>
    <col min="7" max="7" width="11.5" style="22" customWidth="1"/>
    <col min="8" max="8" width="1.5" style="22" customWidth="1"/>
    <col min="9" max="9" width="11.5" style="22" customWidth="1"/>
    <col min="10" max="10" width="1.5" style="22" customWidth="1"/>
    <col min="11" max="11" width="7.125" style="22" customWidth="1"/>
    <col min="12" max="12" width="1.5" style="22" customWidth="1"/>
    <col min="13" max="13" width="7.125" style="22" customWidth="1"/>
    <col min="14" max="14" width="1.5" style="22" customWidth="1"/>
    <col min="15" max="15" width="11.5" style="22" customWidth="1"/>
    <col min="16" max="16" width="1.5" style="22" customWidth="1"/>
    <col min="17" max="17" width="18.5" style="22" customWidth="1"/>
    <col min="18" max="18" width="1.5" style="22" customWidth="1"/>
    <col min="19" max="19" width="18.5" style="22" customWidth="1"/>
    <col min="20" max="20" width="1.5" style="22" customWidth="1"/>
    <col min="21" max="21" width="11.5" style="22" customWidth="1"/>
    <col min="22" max="22" width="18.5" style="22" customWidth="1"/>
    <col min="23" max="23" width="1.5" style="22" customWidth="1"/>
    <col min="24" max="24" width="11.5" style="22" customWidth="1"/>
    <col min="25" max="25" width="18.5" style="22" customWidth="1"/>
    <col min="26" max="26" width="1.5" style="22" customWidth="1"/>
    <col min="27" max="27" width="11.5" style="22" customWidth="1"/>
    <col min="28" max="28" width="1.5" style="22" customWidth="1"/>
    <col min="29" max="29" width="11.5" style="22" customWidth="1"/>
    <col min="30" max="30" width="1.5" style="22" customWidth="1"/>
    <col min="31" max="31" width="18.5" style="22" customWidth="1"/>
    <col min="32" max="32" width="1.5" style="22" customWidth="1"/>
    <col min="33" max="33" width="18.5" style="22" customWidth="1"/>
    <col min="34" max="34" width="1.5" style="22" customWidth="1"/>
    <col min="35" max="35" width="8.5" style="22" customWidth="1"/>
    <col min="36" max="16384" width="9.125" style="22"/>
  </cols>
  <sheetData>
    <row r="1" spans="1:35" ht="20.100000000000001" customHeight="1" x14ac:dyDescent="0.2">
      <c r="A1" s="3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ht="20.100000000000001" customHeight="1" x14ac:dyDescent="0.2">
      <c r="A2" s="30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20.100000000000001" customHeight="1" x14ac:dyDescent="0.2">
      <c r="A3" s="3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5" spans="1:35" ht="21" x14ac:dyDescent="0.2">
      <c r="A5" s="39" t="s">
        <v>25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1:35" x14ac:dyDescent="0.2">
      <c r="AG6" s="23"/>
    </row>
    <row r="7" spans="1:35" ht="21" x14ac:dyDescent="0.2">
      <c r="C7" s="33" t="s">
        <v>26</v>
      </c>
      <c r="D7" s="40"/>
      <c r="E7" s="40"/>
      <c r="F7" s="40"/>
      <c r="G7" s="40"/>
      <c r="H7" s="40"/>
      <c r="I7" s="40"/>
      <c r="J7" s="40"/>
      <c r="K7" s="40"/>
      <c r="L7" s="40"/>
      <c r="M7" s="40"/>
      <c r="O7" s="33" t="s">
        <v>5</v>
      </c>
      <c r="P7" s="40"/>
      <c r="Q7" s="40"/>
      <c r="R7" s="40"/>
      <c r="S7" s="40"/>
      <c r="U7" s="33" t="s">
        <v>6</v>
      </c>
      <c r="V7" s="40"/>
      <c r="W7" s="40"/>
      <c r="X7" s="40"/>
      <c r="Y7" s="40"/>
      <c r="AA7" s="33" t="s">
        <v>7</v>
      </c>
      <c r="AB7" s="40"/>
      <c r="AC7" s="40"/>
      <c r="AD7" s="40"/>
      <c r="AE7" s="40"/>
      <c r="AF7" s="40"/>
      <c r="AG7" s="40"/>
      <c r="AH7" s="40"/>
      <c r="AI7" s="40"/>
    </row>
    <row r="8" spans="1:35" x14ac:dyDescent="0.2">
      <c r="A8" s="35" t="s">
        <v>27</v>
      </c>
      <c r="C8" s="37" t="s">
        <v>28</v>
      </c>
      <c r="E8" s="37" t="s">
        <v>29</v>
      </c>
      <c r="G8" s="37" t="s">
        <v>30</v>
      </c>
      <c r="I8" s="37" t="s">
        <v>31</v>
      </c>
      <c r="K8" s="37" t="s">
        <v>32</v>
      </c>
      <c r="M8" s="37" t="s">
        <v>24</v>
      </c>
      <c r="O8" s="35" t="s">
        <v>9</v>
      </c>
      <c r="Q8" s="35" t="s">
        <v>10</v>
      </c>
      <c r="S8" s="35" t="s">
        <v>11</v>
      </c>
      <c r="U8" s="35" t="s">
        <v>12</v>
      </c>
      <c r="V8" s="38"/>
      <c r="X8" s="35" t="s">
        <v>13</v>
      </c>
      <c r="Y8" s="38"/>
      <c r="AA8" s="35" t="s">
        <v>9</v>
      </c>
      <c r="AC8" s="37" t="s">
        <v>33</v>
      </c>
      <c r="AE8" s="35" t="s">
        <v>10</v>
      </c>
      <c r="AG8" s="35" t="s">
        <v>11</v>
      </c>
      <c r="AI8" s="37" t="s">
        <v>15</v>
      </c>
    </row>
    <row r="9" spans="1:35" x14ac:dyDescent="0.2">
      <c r="A9" s="36"/>
      <c r="C9" s="36"/>
      <c r="E9" s="36"/>
      <c r="G9" s="36"/>
      <c r="I9" s="36"/>
      <c r="K9" s="36"/>
      <c r="M9" s="36"/>
      <c r="O9" s="36"/>
      <c r="Q9" s="36"/>
      <c r="S9" s="36"/>
      <c r="U9" s="12" t="s">
        <v>9</v>
      </c>
      <c r="V9" s="12" t="s">
        <v>10</v>
      </c>
      <c r="X9" s="12" t="s">
        <v>9</v>
      </c>
      <c r="Y9" s="12" t="s">
        <v>16</v>
      </c>
      <c r="AA9" s="36"/>
      <c r="AC9" s="36"/>
      <c r="AE9" s="36"/>
      <c r="AG9" s="36"/>
      <c r="AI9" s="36"/>
    </row>
    <row r="10" spans="1:35" ht="37.5" x14ac:dyDescent="0.2">
      <c r="A10" s="3" t="s">
        <v>34</v>
      </c>
      <c r="C10" s="7" t="s">
        <v>35</v>
      </c>
      <c r="E10" s="7" t="s">
        <v>36</v>
      </c>
      <c r="G10" s="7" t="s">
        <v>37</v>
      </c>
      <c r="I10" s="7" t="s">
        <v>38</v>
      </c>
      <c r="K10" s="7" t="s">
        <v>39</v>
      </c>
      <c r="M10" s="21">
        <v>0</v>
      </c>
      <c r="O10" s="4">
        <v>1000</v>
      </c>
      <c r="Q10" s="4">
        <v>983417774</v>
      </c>
      <c r="S10" s="4">
        <v>977584350</v>
      </c>
      <c r="U10" s="19">
        <v>0</v>
      </c>
      <c r="V10" s="19">
        <v>0</v>
      </c>
      <c r="X10" s="4">
        <v>100</v>
      </c>
      <c r="Y10" s="4">
        <v>95259498</v>
      </c>
      <c r="AA10" s="4">
        <v>900</v>
      </c>
      <c r="AC10" s="4">
        <v>953000</v>
      </c>
      <c r="AE10" s="4">
        <v>885075997</v>
      </c>
      <c r="AG10" s="4">
        <v>857335477</v>
      </c>
      <c r="AI10" s="8">
        <v>1.9489061101488355E-4</v>
      </c>
    </row>
    <row r="11" spans="1:35" ht="37.5" x14ac:dyDescent="0.2">
      <c r="A11" s="3" t="s">
        <v>40</v>
      </c>
      <c r="C11" s="7" t="s">
        <v>35</v>
      </c>
      <c r="E11" s="7" t="s">
        <v>41</v>
      </c>
      <c r="G11" s="7" t="s">
        <v>42</v>
      </c>
      <c r="I11" s="7" t="s">
        <v>43</v>
      </c>
      <c r="K11" s="19" t="s">
        <v>44</v>
      </c>
      <c r="M11" s="21">
        <v>0</v>
      </c>
      <c r="O11" s="4">
        <v>4960</v>
      </c>
      <c r="Q11" s="4">
        <v>16837665539</v>
      </c>
      <c r="S11" s="4">
        <v>19659677884</v>
      </c>
      <c r="U11" s="19">
        <v>0</v>
      </c>
      <c r="V11" s="19">
        <v>0</v>
      </c>
      <c r="X11" s="19">
        <v>0</v>
      </c>
      <c r="Y11" s="19">
        <v>0</v>
      </c>
      <c r="Z11" s="7"/>
      <c r="AA11" s="4">
        <v>4960</v>
      </c>
      <c r="AC11" s="4">
        <v>3970114</v>
      </c>
      <c r="AE11" s="4">
        <v>16837665539</v>
      </c>
      <c r="AG11" s="4">
        <v>19683396440</v>
      </c>
      <c r="AI11" s="8">
        <v>4.474455171811097E-3</v>
      </c>
    </row>
    <row r="12" spans="1:35" ht="37.5" x14ac:dyDescent="0.2">
      <c r="A12" s="3" t="s">
        <v>45</v>
      </c>
      <c r="C12" s="7" t="s">
        <v>35</v>
      </c>
      <c r="E12" s="7" t="s">
        <v>41</v>
      </c>
      <c r="G12" s="7" t="s">
        <v>46</v>
      </c>
      <c r="I12" s="7" t="s">
        <v>47</v>
      </c>
      <c r="K12" s="7" t="s">
        <v>39</v>
      </c>
      <c r="M12" s="21">
        <v>0</v>
      </c>
      <c r="O12" s="4">
        <v>9100</v>
      </c>
      <c r="Q12" s="4">
        <v>8629930869</v>
      </c>
      <c r="S12" s="4">
        <v>7886346877</v>
      </c>
      <c r="U12" s="19">
        <v>0</v>
      </c>
      <c r="V12" s="19">
        <v>0</v>
      </c>
      <c r="X12" s="19">
        <v>0</v>
      </c>
      <c r="Y12" s="19">
        <v>0</v>
      </c>
      <c r="Z12" s="7"/>
      <c r="AA12" s="4">
        <v>9100</v>
      </c>
      <c r="AC12" s="4">
        <v>867000</v>
      </c>
      <c r="AE12" s="4">
        <v>8629930869</v>
      </c>
      <c r="AG12" s="4">
        <v>7886346877</v>
      </c>
      <c r="AI12" s="8">
        <v>1.7927345861296355E-3</v>
      </c>
    </row>
    <row r="13" spans="1:35" ht="37.5" x14ac:dyDescent="0.2">
      <c r="A13" s="3" t="s">
        <v>48</v>
      </c>
      <c r="C13" s="7" t="s">
        <v>35</v>
      </c>
      <c r="E13" s="7" t="s">
        <v>41</v>
      </c>
      <c r="G13" s="7" t="s">
        <v>49</v>
      </c>
      <c r="I13" s="7" t="s">
        <v>50</v>
      </c>
      <c r="K13" s="7" t="s">
        <v>39</v>
      </c>
      <c r="M13" s="21">
        <v>0</v>
      </c>
      <c r="O13" s="21">
        <v>0</v>
      </c>
      <c r="Q13" s="21">
        <v>0</v>
      </c>
      <c r="S13" s="21">
        <v>0</v>
      </c>
      <c r="T13" s="7"/>
      <c r="U13" s="4">
        <v>24920</v>
      </c>
      <c r="V13" s="4">
        <v>24681310019</v>
      </c>
      <c r="X13" s="19">
        <v>0</v>
      </c>
      <c r="Y13" s="19">
        <v>0</v>
      </c>
      <c r="AA13" s="4">
        <v>24920</v>
      </c>
      <c r="AC13" s="4">
        <v>1000000</v>
      </c>
      <c r="AE13" s="4">
        <v>24681310019</v>
      </c>
      <c r="AG13" s="4">
        <v>24909409000</v>
      </c>
      <c r="AI13" s="8">
        <v>5.6624391154521643E-3</v>
      </c>
    </row>
    <row r="14" spans="1:35" ht="37.5" x14ac:dyDescent="0.2">
      <c r="A14" s="3" t="s">
        <v>51</v>
      </c>
      <c r="C14" s="7" t="s">
        <v>35</v>
      </c>
      <c r="E14" s="7" t="s">
        <v>41</v>
      </c>
      <c r="G14" s="7" t="s">
        <v>52</v>
      </c>
      <c r="I14" s="7" t="s">
        <v>53</v>
      </c>
      <c r="K14" s="7" t="s">
        <v>39</v>
      </c>
      <c r="M14" s="21">
        <v>0</v>
      </c>
      <c r="O14" s="4">
        <v>4948</v>
      </c>
      <c r="Q14" s="4">
        <v>4938679586</v>
      </c>
      <c r="S14" s="4">
        <v>4055640568</v>
      </c>
      <c r="U14" s="21">
        <v>0</v>
      </c>
      <c r="V14" s="21">
        <v>0</v>
      </c>
      <c r="X14" s="19">
        <v>0</v>
      </c>
      <c r="Y14" s="19">
        <v>0</v>
      </c>
      <c r="Z14" s="7"/>
      <c r="AA14" s="4">
        <v>4948</v>
      </c>
      <c r="AC14" s="4">
        <v>820001</v>
      </c>
      <c r="AE14" s="4">
        <v>4938679586</v>
      </c>
      <c r="AG14" s="4">
        <v>4055640568</v>
      </c>
      <c r="AI14" s="8">
        <v>9.2193346660524272E-4</v>
      </c>
    </row>
    <row r="15" spans="1:35" ht="56.25" x14ac:dyDescent="0.2">
      <c r="A15" s="3" t="s">
        <v>54</v>
      </c>
      <c r="C15" s="7" t="s">
        <v>35</v>
      </c>
      <c r="E15" s="7" t="s">
        <v>36</v>
      </c>
      <c r="G15" s="7" t="s">
        <v>55</v>
      </c>
      <c r="I15" s="7" t="s">
        <v>56</v>
      </c>
      <c r="K15" s="7" t="s">
        <v>57</v>
      </c>
      <c r="M15" s="21">
        <v>0</v>
      </c>
      <c r="O15" s="4">
        <v>600</v>
      </c>
      <c r="Q15" s="4">
        <v>553435710</v>
      </c>
      <c r="S15" s="4">
        <v>572756475</v>
      </c>
      <c r="U15" s="21">
        <v>0</v>
      </c>
      <c r="V15" s="21">
        <v>0</v>
      </c>
      <c r="X15" s="19">
        <v>0</v>
      </c>
      <c r="Y15" s="19">
        <v>0</v>
      </c>
      <c r="Z15" s="7"/>
      <c r="AA15" s="4">
        <v>600</v>
      </c>
      <c r="AC15" s="4">
        <v>940001</v>
      </c>
      <c r="AE15" s="4">
        <v>553435710</v>
      </c>
      <c r="AG15" s="4">
        <v>563760900</v>
      </c>
      <c r="AI15" s="8">
        <v>1.2815485794634936E-4</v>
      </c>
    </row>
    <row r="16" spans="1:35" ht="37.5" x14ac:dyDescent="0.2">
      <c r="A16" s="3" t="s">
        <v>58</v>
      </c>
      <c r="C16" s="7" t="s">
        <v>35</v>
      </c>
      <c r="E16" s="7" t="s">
        <v>36</v>
      </c>
      <c r="G16" s="7" t="s">
        <v>59</v>
      </c>
      <c r="I16" s="7" t="s">
        <v>60</v>
      </c>
      <c r="K16" s="7" t="s">
        <v>61</v>
      </c>
      <c r="M16" s="21">
        <v>0</v>
      </c>
      <c r="O16" s="4">
        <v>14000</v>
      </c>
      <c r="Q16" s="4">
        <v>13649050187</v>
      </c>
      <c r="S16" s="4">
        <v>10075716000</v>
      </c>
      <c r="U16" s="4">
        <v>3000</v>
      </c>
      <c r="V16" s="4">
        <v>1980841499</v>
      </c>
      <c r="X16" s="19">
        <v>0</v>
      </c>
      <c r="Y16" s="19">
        <v>0</v>
      </c>
      <c r="AA16" s="4">
        <v>17000</v>
      </c>
      <c r="AC16" s="4">
        <v>625000</v>
      </c>
      <c r="AE16" s="4">
        <v>15629891686</v>
      </c>
      <c r="AG16" s="4">
        <v>10620484375</v>
      </c>
      <c r="AI16" s="8">
        <v>2.4142622633097611E-3</v>
      </c>
    </row>
    <row r="17" spans="1:35" ht="37.5" x14ac:dyDescent="0.2">
      <c r="A17" s="3" t="s">
        <v>62</v>
      </c>
      <c r="C17" s="7" t="s">
        <v>35</v>
      </c>
      <c r="E17" s="7" t="s">
        <v>36</v>
      </c>
      <c r="G17" s="7" t="s">
        <v>63</v>
      </c>
      <c r="I17" s="7" t="s">
        <v>64</v>
      </c>
      <c r="K17" s="7" t="s">
        <v>57</v>
      </c>
      <c r="M17" s="21">
        <v>0</v>
      </c>
      <c r="O17" s="4">
        <v>6800</v>
      </c>
      <c r="Q17" s="4">
        <v>6245021202</v>
      </c>
      <c r="S17" s="4">
        <v>6559211150</v>
      </c>
      <c r="U17" s="19">
        <v>0</v>
      </c>
      <c r="V17" s="19">
        <v>0</v>
      </c>
      <c r="W17" s="21"/>
      <c r="X17" s="19">
        <v>0</v>
      </c>
      <c r="Y17" s="19">
        <v>0</v>
      </c>
      <c r="Z17" s="7"/>
      <c r="AA17" s="4">
        <v>6800</v>
      </c>
      <c r="AC17" s="4">
        <v>970000</v>
      </c>
      <c r="AE17" s="4">
        <v>6245021202</v>
      </c>
      <c r="AG17" s="4">
        <v>6593196700</v>
      </c>
      <c r="AI17" s="8">
        <v>1.4987740130626996E-3</v>
      </c>
    </row>
    <row r="18" spans="1:35" ht="37.5" x14ac:dyDescent="0.2">
      <c r="A18" s="3" t="s">
        <v>65</v>
      </c>
      <c r="C18" s="7" t="s">
        <v>66</v>
      </c>
      <c r="E18" s="7" t="s">
        <v>41</v>
      </c>
      <c r="G18" s="7" t="s">
        <v>67</v>
      </c>
      <c r="I18" s="7" t="s">
        <v>68</v>
      </c>
      <c r="K18" s="7" t="s">
        <v>61</v>
      </c>
      <c r="M18" s="21">
        <v>0</v>
      </c>
      <c r="O18" s="4">
        <v>2810</v>
      </c>
      <c r="Q18" s="4">
        <v>2724957615</v>
      </c>
      <c r="S18" s="4">
        <v>2415572945</v>
      </c>
      <c r="U18" s="19">
        <v>0</v>
      </c>
      <c r="V18" s="19">
        <v>0</v>
      </c>
      <c r="W18" s="21"/>
      <c r="X18" s="19">
        <v>0</v>
      </c>
      <c r="Y18" s="19">
        <v>0</v>
      </c>
      <c r="Z18" s="7"/>
      <c r="AA18" s="4">
        <v>2810</v>
      </c>
      <c r="AC18" s="4">
        <v>860000</v>
      </c>
      <c r="AE18" s="4">
        <v>2724957615</v>
      </c>
      <c r="AG18" s="4">
        <v>2415572945</v>
      </c>
      <c r="AI18" s="8">
        <v>5.4911117040135234E-4</v>
      </c>
    </row>
    <row r="19" spans="1:35" ht="37.5" x14ac:dyDescent="0.2">
      <c r="A19" s="3" t="s">
        <v>69</v>
      </c>
      <c r="C19" s="7" t="s">
        <v>66</v>
      </c>
      <c r="E19" s="7" t="s">
        <v>41</v>
      </c>
      <c r="G19" s="7" t="s">
        <v>70</v>
      </c>
      <c r="I19" s="7" t="s">
        <v>71</v>
      </c>
      <c r="K19" s="7" t="s">
        <v>61</v>
      </c>
      <c r="M19" s="21">
        <v>0</v>
      </c>
      <c r="O19" s="4">
        <v>21000</v>
      </c>
      <c r="Q19" s="4">
        <v>21010875828</v>
      </c>
      <c r="S19" s="4">
        <v>20256387375</v>
      </c>
      <c r="U19" s="21"/>
      <c r="V19" s="21"/>
      <c r="W19" s="21"/>
      <c r="X19" s="19">
        <v>0</v>
      </c>
      <c r="Y19" s="19">
        <v>0</v>
      </c>
      <c r="Z19" s="7"/>
      <c r="AA19" s="4">
        <v>21000</v>
      </c>
      <c r="AC19" s="4">
        <v>911000</v>
      </c>
      <c r="AE19" s="4">
        <v>21010875828</v>
      </c>
      <c r="AG19" s="4">
        <v>19122869325</v>
      </c>
      <c r="AI19" s="8">
        <v>4.3470354220592035E-3</v>
      </c>
    </row>
    <row r="20" spans="1:35" ht="37.5" x14ac:dyDescent="0.2">
      <c r="A20" s="3" t="s">
        <v>72</v>
      </c>
      <c r="C20" s="7" t="s">
        <v>35</v>
      </c>
      <c r="E20" s="7" t="s">
        <v>36</v>
      </c>
      <c r="G20" s="7" t="s">
        <v>73</v>
      </c>
      <c r="I20" s="7" t="s">
        <v>74</v>
      </c>
      <c r="K20" s="7" t="s">
        <v>75</v>
      </c>
      <c r="M20" s="21">
        <v>0</v>
      </c>
      <c r="O20" s="4">
        <v>21000</v>
      </c>
      <c r="Q20" s="4">
        <v>20730560355</v>
      </c>
      <c r="S20" s="4">
        <v>15229024912</v>
      </c>
      <c r="U20" s="4">
        <v>1500</v>
      </c>
      <c r="V20" s="4">
        <v>1018182543</v>
      </c>
      <c r="X20" s="19">
        <v>0</v>
      </c>
      <c r="Y20" s="19">
        <v>0</v>
      </c>
      <c r="AA20" s="4">
        <v>22500</v>
      </c>
      <c r="AC20" s="4">
        <v>660000</v>
      </c>
      <c r="AE20" s="4">
        <v>21748742898</v>
      </c>
      <c r="AG20" s="4">
        <v>14843688750</v>
      </c>
      <c r="AI20" s="8">
        <v>3.374286551543525E-3</v>
      </c>
    </row>
    <row r="21" spans="1:35" x14ac:dyDescent="0.2">
      <c r="A21" s="5" t="s">
        <v>18</v>
      </c>
      <c r="O21" s="5">
        <f>SUM(O10:$O$20)</f>
        <v>86218</v>
      </c>
      <c r="Q21" s="5">
        <f>SUM(Q10:$Q$20)</f>
        <v>96303594665</v>
      </c>
      <c r="S21" s="5">
        <f>SUM(S10:$S$20)</f>
        <v>87687918536</v>
      </c>
      <c r="U21" s="5">
        <f>SUM(U10:$U$20)</f>
        <v>29420</v>
      </c>
      <c r="V21" s="5">
        <f>SUM(V10:$V$20)</f>
        <v>27680334061</v>
      </c>
      <c r="X21" s="5">
        <f>SUM(X10:$X$20)</f>
        <v>100</v>
      </c>
      <c r="Y21" s="5">
        <f>SUM(Y10:$Y$20)</f>
        <v>95259498</v>
      </c>
      <c r="AA21" s="5">
        <f>SUM(AA10:$AA$20)</f>
        <v>115538</v>
      </c>
      <c r="AC21" s="5">
        <f>SUM(AC10:$AC$20)</f>
        <v>12576116</v>
      </c>
      <c r="AE21" s="5">
        <f>SUM(AE10:$AE$20)</f>
        <v>123885586949</v>
      </c>
      <c r="AG21" s="5">
        <f>SUM(AG10:$AG$20)</f>
        <v>111551701357</v>
      </c>
      <c r="AI21" s="9">
        <f>SUM(AI10:$AI$20)</f>
        <v>2.5358077229335911E-2</v>
      </c>
    </row>
    <row r="22" spans="1:35" x14ac:dyDescent="0.2">
      <c r="O22" s="6"/>
      <c r="Q22" s="6"/>
      <c r="S22" s="6"/>
      <c r="U22" s="6"/>
      <c r="V22" s="6"/>
      <c r="X22" s="6"/>
      <c r="Y22" s="6"/>
      <c r="AA22" s="6"/>
      <c r="AC22" s="6"/>
      <c r="AE22" s="6"/>
      <c r="AG22" s="6"/>
      <c r="AI22" s="6"/>
    </row>
  </sheetData>
  <sheetProtection algorithmName="SHA-512" hashValue="5tqV12wYsnoX7QEN/zrlE0Vuclz9tg+x90VSzTo2gzmmx2USIfD9WwlhLUoJtCDbtmNjCF0MDM1K1/HevZL71A==" saltValue="mjnMUne2ej+DHVmLNZLy3g==" spinCount="100000" sheet="1" objects="1" scenarios="1" selectLockedCells="1" autoFilter="0" selectUnlockedCell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sqref="A1:M11"/>
    </sheetView>
  </sheetViews>
  <sheetFormatPr defaultColWidth="9.125" defaultRowHeight="18.75" x14ac:dyDescent="0.45"/>
  <cols>
    <col min="1" max="1" width="28.5" style="14" customWidth="1"/>
    <col min="2" max="2" width="1.5" style="14" customWidth="1"/>
    <col min="3" max="3" width="11.5" style="14" customWidth="1"/>
    <col min="4" max="4" width="1.5" style="14" customWidth="1"/>
    <col min="5" max="5" width="11.5" style="14" customWidth="1"/>
    <col min="6" max="6" width="1.5" style="14" customWidth="1"/>
    <col min="7" max="7" width="14.125" style="14" customWidth="1"/>
    <col min="8" max="8" width="1.5" style="14" customWidth="1"/>
    <col min="9" max="9" width="8.5" style="14" customWidth="1"/>
    <col min="10" max="10" width="1.5" style="14" customWidth="1"/>
    <col min="11" max="11" width="21.375" style="14" customWidth="1"/>
    <col min="12" max="12" width="1.5" style="14" customWidth="1"/>
    <col min="13" max="13" width="28.5" style="14" customWidth="1"/>
    <col min="14" max="16384" width="9.125" style="14"/>
  </cols>
  <sheetData>
    <row r="1" spans="1:13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4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5" spans="1:13" ht="21" x14ac:dyDescent="0.45">
      <c r="A5" s="32" t="s">
        <v>76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21" x14ac:dyDescent="0.45">
      <c r="A6" s="32" t="s">
        <v>77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8" spans="1:13" ht="21" x14ac:dyDescent="0.45">
      <c r="C8" s="33" t="s"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ht="42" x14ac:dyDescent="0.45">
      <c r="A9" s="1" t="s">
        <v>78</v>
      </c>
      <c r="C9" s="1" t="s">
        <v>9</v>
      </c>
      <c r="E9" s="1" t="s">
        <v>79</v>
      </c>
      <c r="G9" s="1" t="s">
        <v>80</v>
      </c>
      <c r="I9" s="1" t="s">
        <v>81</v>
      </c>
      <c r="K9" s="2" t="s">
        <v>82</v>
      </c>
      <c r="M9" s="1" t="s">
        <v>83</v>
      </c>
    </row>
    <row r="10" spans="1:13" s="18" customFormat="1" x14ac:dyDescent="0.45">
      <c r="A10" s="17" t="s">
        <v>18</v>
      </c>
      <c r="K10" s="17">
        <f>SUM($K$9)</f>
        <v>0</v>
      </c>
    </row>
    <row r="11" spans="1:13" x14ac:dyDescent="0.45">
      <c r="K11" s="6"/>
    </row>
  </sheetData>
  <sheetProtection algorithmName="SHA-512" hashValue="78+fVgtdI4lEpcu4KgBDjxh5xj7Fwr2QqrVFhk6OFDBHVrT0WzTQ66LxFrw0KiOEi7E1PF+nDK9q9MTr0kjCYQ==" saltValue="Pza90dxutbntn/iQt7l/VA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rightToLeft="1" view="pageBreakPreview" zoomScale="60" zoomScaleNormal="100" workbookViewId="0">
      <selection sqref="A1:S15"/>
    </sheetView>
  </sheetViews>
  <sheetFormatPr defaultColWidth="9.125" defaultRowHeight="18.75" x14ac:dyDescent="0.45"/>
  <cols>
    <col min="1" max="1" width="21.375" style="14" customWidth="1"/>
    <col min="2" max="2" width="1.5" style="14" customWidth="1"/>
    <col min="3" max="3" width="18.5" style="14" customWidth="1"/>
    <col min="4" max="4" width="1.5" style="14" customWidth="1"/>
    <col min="5" max="5" width="10" style="14" customWidth="1"/>
    <col min="6" max="6" width="1.5" style="14" customWidth="1"/>
    <col min="7" max="7" width="11.5" style="14" customWidth="1"/>
    <col min="8" max="8" width="1.5" style="14" customWidth="1"/>
    <col min="9" max="9" width="11.5" style="14" customWidth="1"/>
    <col min="10" max="10" width="1.5" style="14" customWidth="1"/>
    <col min="11" max="11" width="18.5" style="14" customWidth="1"/>
    <col min="12" max="12" width="1.5" style="14" customWidth="1"/>
    <col min="13" max="13" width="18.5" style="14" customWidth="1"/>
    <col min="14" max="14" width="1.5" style="14" customWidth="1"/>
    <col min="15" max="15" width="18.5" style="14" customWidth="1"/>
    <col min="16" max="16" width="1.5" style="14" customWidth="1"/>
    <col min="17" max="17" width="18.5" style="14" customWidth="1"/>
    <col min="18" max="18" width="1.5" style="14" customWidth="1"/>
    <col min="19" max="19" width="10.625" style="14" customWidth="1"/>
    <col min="20" max="16384" width="9.125" style="14"/>
  </cols>
  <sheetData>
    <row r="1" spans="1:19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0.100000000000001" customHeight="1" x14ac:dyDescent="0.4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21" x14ac:dyDescent="0.45">
      <c r="A5" s="32" t="s">
        <v>84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x14ac:dyDescent="0.45">
      <c r="Q6" s="15"/>
    </row>
    <row r="7" spans="1:19" ht="21" x14ac:dyDescent="0.45">
      <c r="C7" s="33" t="s">
        <v>85</v>
      </c>
      <c r="D7" s="34"/>
      <c r="E7" s="34"/>
      <c r="F7" s="34"/>
      <c r="G7" s="34"/>
      <c r="H7" s="34"/>
      <c r="I7" s="34"/>
      <c r="K7" s="1" t="s">
        <v>5</v>
      </c>
      <c r="M7" s="33" t="s">
        <v>6</v>
      </c>
      <c r="N7" s="34"/>
      <c r="O7" s="34"/>
      <c r="Q7" s="33" t="s">
        <v>7</v>
      </c>
      <c r="R7" s="34"/>
      <c r="S7" s="34"/>
    </row>
    <row r="8" spans="1:19" ht="42" x14ac:dyDescent="0.45">
      <c r="A8" s="1" t="s">
        <v>86</v>
      </c>
      <c r="C8" s="1" t="s">
        <v>87</v>
      </c>
      <c r="E8" s="1" t="s">
        <v>88</v>
      </c>
      <c r="G8" s="2" t="s">
        <v>89</v>
      </c>
      <c r="I8" s="2" t="s">
        <v>90</v>
      </c>
      <c r="K8" s="1" t="s">
        <v>91</v>
      </c>
      <c r="M8" s="1" t="s">
        <v>92</v>
      </c>
      <c r="O8" s="1" t="s">
        <v>93</v>
      </c>
      <c r="Q8" s="1" t="s">
        <v>91</v>
      </c>
      <c r="S8" s="2" t="s">
        <v>15</v>
      </c>
    </row>
    <row r="9" spans="1:19" x14ac:dyDescent="0.45">
      <c r="A9" s="13" t="s">
        <v>94</v>
      </c>
      <c r="C9" s="7" t="s">
        <v>95</v>
      </c>
      <c r="E9" s="3" t="s">
        <v>96</v>
      </c>
      <c r="G9" s="7" t="s">
        <v>97</v>
      </c>
      <c r="I9" s="19">
        <v>0</v>
      </c>
      <c r="K9" s="4">
        <v>2232385284</v>
      </c>
      <c r="M9" s="4">
        <v>18908054</v>
      </c>
      <c r="O9" s="4">
        <v>15000</v>
      </c>
      <c r="Q9" s="4">
        <v>2251278338</v>
      </c>
      <c r="S9" s="8">
        <v>5.1176350755095551E-4</v>
      </c>
    </row>
    <row r="10" spans="1:19" x14ac:dyDescent="0.45">
      <c r="A10" s="13" t="s">
        <v>98</v>
      </c>
      <c r="C10" s="7" t="s">
        <v>99</v>
      </c>
      <c r="E10" s="3" t="s">
        <v>96</v>
      </c>
      <c r="G10" s="7" t="s">
        <v>100</v>
      </c>
      <c r="I10" s="21">
        <v>0</v>
      </c>
      <c r="K10" s="4">
        <v>6145542096</v>
      </c>
      <c r="M10" s="4">
        <v>1034348302</v>
      </c>
      <c r="O10" s="19">
        <v>0</v>
      </c>
      <c r="Q10" s="4">
        <v>7179890398</v>
      </c>
      <c r="S10" s="8">
        <v>1.6321419843519614E-3</v>
      </c>
    </row>
    <row r="11" spans="1:19" x14ac:dyDescent="0.45">
      <c r="A11" s="13" t="s">
        <v>98</v>
      </c>
      <c r="C11" s="7" t="s">
        <v>101</v>
      </c>
      <c r="E11" s="3" t="s">
        <v>102</v>
      </c>
      <c r="G11" s="7" t="s">
        <v>100</v>
      </c>
      <c r="I11" s="7" t="s">
        <v>103</v>
      </c>
      <c r="K11" s="4">
        <v>60000000000</v>
      </c>
      <c r="M11" s="21">
        <v>0</v>
      </c>
      <c r="N11" s="22"/>
      <c r="O11" s="21">
        <v>0</v>
      </c>
      <c r="P11" s="7"/>
      <c r="Q11" s="4">
        <v>60000000000</v>
      </c>
      <c r="S11" s="8">
        <v>1.3639277709363955E-2</v>
      </c>
    </row>
    <row r="12" spans="1:19" x14ac:dyDescent="0.45">
      <c r="A12" s="13" t="s">
        <v>104</v>
      </c>
      <c r="C12" s="7" t="s">
        <v>105</v>
      </c>
      <c r="E12" s="3" t="s">
        <v>106</v>
      </c>
      <c r="G12" s="7" t="s">
        <v>107</v>
      </c>
      <c r="I12" s="19">
        <v>0</v>
      </c>
      <c r="K12" s="4">
        <v>30000000</v>
      </c>
      <c r="M12" s="4">
        <v>3244283692330</v>
      </c>
      <c r="O12" s="4">
        <v>3244283692330</v>
      </c>
      <c r="Q12" s="4">
        <v>30000000</v>
      </c>
      <c r="S12" s="21">
        <v>0</v>
      </c>
    </row>
    <row r="13" spans="1:19" x14ac:dyDescent="0.45">
      <c r="A13" s="13" t="s">
        <v>104</v>
      </c>
      <c r="C13" s="7" t="s">
        <v>108</v>
      </c>
      <c r="E13" s="3" t="s">
        <v>96</v>
      </c>
      <c r="G13" s="7" t="s">
        <v>109</v>
      </c>
      <c r="I13" s="21">
        <v>0</v>
      </c>
      <c r="K13" s="4">
        <v>1903067340993</v>
      </c>
      <c r="M13" s="4">
        <v>2335748389304</v>
      </c>
      <c r="O13" s="4">
        <v>3244283692330</v>
      </c>
      <c r="Q13" s="4">
        <v>994532037967</v>
      </c>
      <c r="S13" s="8">
        <v>0.22607831094486014</v>
      </c>
    </row>
    <row r="14" spans="1:19" x14ac:dyDescent="0.45">
      <c r="A14" s="5" t="s">
        <v>18</v>
      </c>
      <c r="K14" s="5">
        <f>SUM(K9:$K$13)</f>
        <v>1971475268373</v>
      </c>
      <c r="M14" s="5">
        <f>SUM(M9:$M$13)</f>
        <v>5581085337990</v>
      </c>
      <c r="O14" s="5">
        <f>SUM(O9:$O$13)</f>
        <v>6488567399660</v>
      </c>
      <c r="Q14" s="5">
        <f>SUM(Q9:$Q$13)</f>
        <v>1063993206703</v>
      </c>
      <c r="S14" s="9">
        <f>SUM(S9:$S$13)</f>
        <v>0.24186149414612701</v>
      </c>
    </row>
    <row r="15" spans="1:19" x14ac:dyDescent="0.45">
      <c r="K15" s="6"/>
      <c r="M15" s="6"/>
      <c r="O15" s="6"/>
      <c r="Q15" s="6"/>
      <c r="S15" s="6"/>
    </row>
  </sheetData>
  <sheetProtection algorithmName="SHA-512" hashValue="UpWMqWat5BOvPgtaEtZqbngMvKBoV2m8WftMh3grA7HkrjZTtHZGriPyI12MA/QHo+yobrgOZaD3lybGr7HEzg==" saltValue="vJqbd7JQfYhTQYpOcXBla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60" zoomScaleNormal="100" workbookViewId="0">
      <selection activeCell="AT46" sqref="AT46"/>
    </sheetView>
  </sheetViews>
  <sheetFormatPr defaultColWidth="9.125" defaultRowHeight="18.75" x14ac:dyDescent="0.45"/>
  <cols>
    <col min="1" max="1" width="17" style="14" customWidth="1"/>
    <col min="2" max="2" width="1.5" style="14" customWidth="1"/>
    <col min="3" max="3" width="11.5" style="14" customWidth="1"/>
    <col min="4" max="4" width="1.5" style="14" customWidth="1"/>
    <col min="5" max="5" width="7.125" style="14" customWidth="1"/>
    <col min="6" max="6" width="1.5" style="14" customWidth="1"/>
    <col min="7" max="7" width="7.125" style="14" customWidth="1"/>
    <col min="8" max="8" width="1.5" style="14" customWidth="1"/>
    <col min="9" max="9" width="11.5" style="14" customWidth="1"/>
    <col min="10" max="10" width="1.5" style="14" customWidth="1"/>
    <col min="11" max="11" width="11.5" style="14" customWidth="1"/>
    <col min="12" max="12" width="1.5" style="14" customWidth="1"/>
    <col min="13" max="13" width="17" style="14" customWidth="1"/>
    <col min="14" max="14" width="1.5" style="14" customWidth="1"/>
    <col min="15" max="15" width="17" style="14" customWidth="1"/>
    <col min="16" max="16" width="1.5" style="14" customWidth="1"/>
    <col min="17" max="17" width="11.5" style="14" customWidth="1"/>
    <col min="18" max="18" width="14.125" style="14" customWidth="1"/>
    <col min="19" max="19" width="1.5" style="14" customWidth="1"/>
    <col min="20" max="20" width="11.5" style="14" customWidth="1"/>
    <col min="21" max="21" width="14.125" style="14" customWidth="1"/>
    <col min="22" max="22" width="1.5" style="14" customWidth="1"/>
    <col min="23" max="23" width="11.5" style="14" customWidth="1"/>
    <col min="24" max="24" width="1.5" style="14" customWidth="1"/>
    <col min="25" max="25" width="17" style="14" customWidth="1"/>
    <col min="26" max="26" width="1.5" style="14" customWidth="1"/>
    <col min="27" max="27" width="17" style="14" customWidth="1"/>
    <col min="28" max="28" width="1.5" style="14" customWidth="1"/>
    <col min="29" max="29" width="8.5" style="14" customWidth="1"/>
    <col min="30" max="16384" width="9.125" style="14"/>
  </cols>
  <sheetData>
    <row r="1" spans="1:29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20.100000000000001" customHeight="1" x14ac:dyDescent="0.4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5" spans="1:29" ht="21" x14ac:dyDescent="0.45">
      <c r="A5" s="32" t="s">
        <v>110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7" spans="1:29" ht="21" x14ac:dyDescent="0.45">
      <c r="K7" s="1" t="s">
        <v>5</v>
      </c>
      <c r="M7" s="33" t="s">
        <v>6</v>
      </c>
      <c r="N7" s="34"/>
      <c r="O7" s="34"/>
      <c r="P7" s="34"/>
      <c r="Q7" s="34"/>
      <c r="R7" s="34"/>
      <c r="S7" s="34"/>
      <c r="T7" s="34"/>
      <c r="U7" s="34"/>
      <c r="W7" s="33" t="s">
        <v>7</v>
      </c>
      <c r="X7" s="34"/>
      <c r="Y7" s="34"/>
      <c r="Z7" s="34"/>
      <c r="AA7" s="34"/>
      <c r="AB7" s="34"/>
      <c r="AC7" s="34"/>
    </row>
    <row r="8" spans="1:29" x14ac:dyDescent="0.45">
      <c r="A8" s="35" t="s">
        <v>111</v>
      </c>
      <c r="C8" s="37" t="s">
        <v>31</v>
      </c>
      <c r="E8" s="37" t="s">
        <v>90</v>
      </c>
      <c r="G8" s="37" t="s">
        <v>112</v>
      </c>
      <c r="I8" s="37" t="s">
        <v>29</v>
      </c>
      <c r="K8" s="35" t="s">
        <v>9</v>
      </c>
      <c r="M8" s="35" t="s">
        <v>10</v>
      </c>
      <c r="O8" s="35" t="s">
        <v>11</v>
      </c>
      <c r="Q8" s="35" t="s">
        <v>12</v>
      </c>
      <c r="R8" s="31"/>
      <c r="T8" s="35" t="s">
        <v>13</v>
      </c>
      <c r="U8" s="31"/>
      <c r="W8" s="35" t="s">
        <v>9</v>
      </c>
      <c r="Y8" s="35" t="s">
        <v>10</v>
      </c>
      <c r="AA8" s="35" t="s">
        <v>11</v>
      </c>
      <c r="AC8" s="37" t="s">
        <v>15</v>
      </c>
    </row>
    <row r="9" spans="1:29" x14ac:dyDescent="0.45">
      <c r="A9" s="36"/>
      <c r="C9" s="36"/>
      <c r="E9" s="36"/>
      <c r="G9" s="36"/>
      <c r="I9" s="36"/>
      <c r="K9" s="36"/>
      <c r="M9" s="36"/>
      <c r="O9" s="36"/>
      <c r="Q9" s="12" t="s">
        <v>9</v>
      </c>
      <c r="R9" s="12" t="s">
        <v>10</v>
      </c>
      <c r="T9" s="12" t="s">
        <v>9</v>
      </c>
      <c r="U9" s="12" t="s">
        <v>16</v>
      </c>
      <c r="W9" s="36"/>
      <c r="Y9" s="36"/>
      <c r="AA9" s="36"/>
      <c r="AC9" s="36"/>
    </row>
    <row r="10" spans="1:29" s="18" customFormat="1" x14ac:dyDescent="0.45">
      <c r="A10" s="17" t="s">
        <v>18</v>
      </c>
      <c r="K10" s="17">
        <f>SUM($K$9)</f>
        <v>0</v>
      </c>
      <c r="M10" s="17">
        <f>SUM($M$9)</f>
        <v>0</v>
      </c>
      <c r="O10" s="17">
        <f>SUM($O$9)</f>
        <v>0</v>
      </c>
      <c r="Q10" s="17">
        <f>SUM($Q$9)</f>
        <v>0</v>
      </c>
      <c r="R10" s="17">
        <f>SUM($R$9)</f>
        <v>0</v>
      </c>
      <c r="T10" s="17">
        <f>SUM($T$9)</f>
        <v>0</v>
      </c>
      <c r="U10" s="17">
        <f>SUM($U$9)</f>
        <v>0</v>
      </c>
      <c r="W10" s="17">
        <f>SUM($W$9)</f>
        <v>0</v>
      </c>
      <c r="Y10" s="17">
        <f>SUM($Y$9)</f>
        <v>0</v>
      </c>
      <c r="AA10" s="17">
        <f>SUM($AA$9)</f>
        <v>0</v>
      </c>
      <c r="AC10" s="17">
        <f>SUM($AC$9)</f>
        <v>0</v>
      </c>
    </row>
    <row r="11" spans="1:29" x14ac:dyDescent="0.45">
      <c r="K11" s="6"/>
      <c r="M11" s="6"/>
      <c r="O11" s="6"/>
      <c r="Q11" s="6"/>
      <c r="R11" s="6"/>
      <c r="T11" s="6"/>
      <c r="U11" s="6"/>
      <c r="W11" s="6"/>
      <c r="Y11" s="6"/>
      <c r="AA11" s="6"/>
      <c r="AC11" s="6"/>
    </row>
  </sheetData>
  <sheetProtection algorithmName="SHA-512" hashValue="S89Cdh33/Fdv/FIL6rMnh2KDSL99WtILu53ik+AULcUS9BeVaNGaH3+m8XJika4XNtlh3aVx0aBr3le3CyqHPw==" saltValue="6AOqzgQAn3TMjuq/ot0ufQ==" spinCount="100000" sheet="1" objects="1" scenarios="1" selectLockedCells="1" autoFilter="0" selectUnlockedCells="1"/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60" zoomScaleNormal="100" workbookViewId="0">
      <selection sqref="A1:I12"/>
    </sheetView>
  </sheetViews>
  <sheetFormatPr defaultColWidth="9.125" defaultRowHeight="18.75" x14ac:dyDescent="0.45"/>
  <cols>
    <col min="1" max="1" width="49.625" style="14" customWidth="1"/>
    <col min="2" max="2" width="1.5" style="14" customWidth="1"/>
    <col min="3" max="3" width="11.5" style="14" customWidth="1"/>
    <col min="4" max="4" width="1.5" style="14" customWidth="1"/>
    <col min="5" max="5" width="21.375" style="14" customWidth="1"/>
    <col min="6" max="6" width="1.5" style="14" customWidth="1"/>
    <col min="7" max="7" width="11.5" style="14" customWidth="1"/>
    <col min="8" max="8" width="1.5" style="14" customWidth="1"/>
    <col min="9" max="9" width="11.5" style="14" customWidth="1"/>
    <col min="10" max="16384" width="9.125" style="14"/>
  </cols>
  <sheetData>
    <row r="1" spans="1:9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</row>
    <row r="2" spans="1:9" ht="20.100000000000001" customHeight="1" x14ac:dyDescent="0.45">
      <c r="A2" s="30" t="s">
        <v>113</v>
      </c>
      <c r="B2" s="31"/>
      <c r="C2" s="31"/>
      <c r="D2" s="31"/>
      <c r="E2" s="31"/>
      <c r="F2" s="31"/>
      <c r="G2" s="31"/>
      <c r="H2" s="31"/>
      <c r="I2" s="31"/>
    </row>
    <row r="3" spans="1:9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</row>
    <row r="5" spans="1:9" ht="21" x14ac:dyDescent="0.45">
      <c r="A5" s="32" t="s">
        <v>114</v>
      </c>
      <c r="B5" s="31"/>
      <c r="C5" s="31"/>
      <c r="D5" s="31"/>
      <c r="E5" s="31"/>
      <c r="F5" s="31"/>
      <c r="G5" s="31"/>
      <c r="H5" s="31"/>
      <c r="I5" s="31"/>
    </row>
    <row r="7" spans="1:9" ht="42" x14ac:dyDescent="0.45">
      <c r="A7" s="1" t="s">
        <v>115</v>
      </c>
      <c r="C7" s="1" t="s">
        <v>116</v>
      </c>
      <c r="E7" s="1" t="s">
        <v>91</v>
      </c>
      <c r="G7" s="2" t="s">
        <v>117</v>
      </c>
      <c r="I7" s="2" t="s">
        <v>118</v>
      </c>
    </row>
    <row r="8" spans="1:9" ht="21" x14ac:dyDescent="0.45">
      <c r="A8" s="11" t="s">
        <v>119</v>
      </c>
      <c r="C8" s="7" t="s">
        <v>120</v>
      </c>
      <c r="E8" s="25">
        <v>1055907992314</v>
      </c>
      <c r="G8" s="8">
        <f>E8/1096450541914</f>
        <v>0.963023822735107</v>
      </c>
      <c r="I8" s="8">
        <v>0.24003037237845976</v>
      </c>
    </row>
    <row r="9" spans="1:9" ht="21" x14ac:dyDescent="0.45">
      <c r="A9" s="11" t="s">
        <v>121</v>
      </c>
      <c r="C9" s="7" t="s">
        <v>122</v>
      </c>
      <c r="E9" s="25">
        <v>-4044912528</v>
      </c>
      <c r="G9" s="8">
        <f>E9/1096450541914</f>
        <v>-3.6890971123413083E-3</v>
      </c>
      <c r="I9" s="8">
        <v>-9.1949475465795665E-4</v>
      </c>
    </row>
    <row r="10" spans="1:9" ht="21" x14ac:dyDescent="0.45">
      <c r="A10" s="11" t="s">
        <v>123</v>
      </c>
      <c r="C10" s="7" t="s">
        <v>124</v>
      </c>
      <c r="E10" s="25">
        <v>14662590129</v>
      </c>
      <c r="G10" s="8">
        <f>E10/1096450541914</f>
        <v>1.3372778404947024E-2</v>
      </c>
      <c r="I10" s="8">
        <v>3.3331189784668275E-3</v>
      </c>
    </row>
    <row r="11" spans="1:9" ht="21" x14ac:dyDescent="0.45">
      <c r="A11" s="11" t="s">
        <v>125</v>
      </c>
      <c r="C11" s="7" t="s">
        <v>126</v>
      </c>
      <c r="E11" s="25">
        <v>29924871999</v>
      </c>
      <c r="G11" s="8">
        <f>E11/1096450541914</f>
        <v>2.7292495972287233E-2</v>
      </c>
      <c r="I11" s="8">
        <v>6.8025606601921709E-3</v>
      </c>
    </row>
    <row r="12" spans="1:9" ht="21" x14ac:dyDescent="0.45">
      <c r="A12" s="1" t="s">
        <v>18</v>
      </c>
      <c r="E12" s="5">
        <f>SUM(E8:$E$11)</f>
        <v>1096450541914</v>
      </c>
      <c r="G12" s="26">
        <f>SUM(G8:$G$11)</f>
        <v>0.99999999999999989</v>
      </c>
      <c r="I12" s="9">
        <f>SUM(I8:$I$11)</f>
        <v>0.24924655726246078</v>
      </c>
    </row>
    <row r="13" spans="1:9" x14ac:dyDescent="0.45">
      <c r="E13" s="6"/>
      <c r="G13" s="6"/>
      <c r="I13" s="6"/>
    </row>
  </sheetData>
  <sheetProtection algorithmName="SHA-512" hashValue="S66KmKh+qpKr2LovyrKck8TV8sc0qgL9Vm3zx9ruRtU+jeMQEk5UzME8DSZ2/Es4AMLKRrPtGuWWImlHFMlDRQ==" saltValue="lWIlOW4Ddqa4Rxn5HXarCw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60" zoomScaleNormal="100" workbookViewId="0">
      <selection sqref="A1:S11"/>
    </sheetView>
  </sheetViews>
  <sheetFormatPr defaultColWidth="9.125" defaultRowHeight="18.75" x14ac:dyDescent="0.45"/>
  <cols>
    <col min="1" max="1" width="17" style="14" customWidth="1"/>
    <col min="2" max="2" width="1.5" style="14" customWidth="1"/>
    <col min="3" max="3" width="11.5" style="14" customWidth="1"/>
    <col min="4" max="4" width="1.5" style="14" customWidth="1"/>
    <col min="5" max="5" width="12.625" style="14" customWidth="1"/>
    <col min="6" max="6" width="1.5" style="14" customWidth="1"/>
    <col min="7" max="7" width="11.5" style="14" customWidth="1"/>
    <col min="8" max="8" width="1.5" style="14" customWidth="1"/>
    <col min="9" max="9" width="18.5" style="14" customWidth="1"/>
    <col min="10" max="10" width="1.5" style="14" customWidth="1"/>
    <col min="11" max="11" width="14.125" style="14" customWidth="1"/>
    <col min="12" max="12" width="1.5" style="14" customWidth="1"/>
    <col min="13" max="13" width="18.5" style="14" customWidth="1"/>
    <col min="14" max="14" width="1.5" style="14" customWidth="1"/>
    <col min="15" max="15" width="18.5" style="14" customWidth="1"/>
    <col min="16" max="16" width="1.5" style="14" customWidth="1"/>
    <col min="17" max="17" width="14.125" style="14" customWidth="1"/>
    <col min="18" max="18" width="1.5" style="14" customWidth="1"/>
    <col min="19" max="19" width="18.5" style="14" customWidth="1"/>
    <col min="20" max="16384" width="9.125" style="14"/>
  </cols>
  <sheetData>
    <row r="1" spans="1:19" ht="20.100000000000001" customHeight="1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0.100000000000001" customHeight="1" x14ac:dyDescent="0.45">
      <c r="A2" s="30" t="s">
        <v>113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0.100000000000001" customHeight="1" x14ac:dyDescent="0.4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21" x14ac:dyDescent="0.45">
      <c r="A5" s="32" t="s">
        <v>127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7" spans="1:19" ht="21" x14ac:dyDescent="0.45">
      <c r="C7" s="33" t="s">
        <v>128</v>
      </c>
      <c r="D7" s="34"/>
      <c r="E7" s="34"/>
      <c r="F7" s="34"/>
      <c r="G7" s="34"/>
      <c r="I7" s="33" t="s">
        <v>129</v>
      </c>
      <c r="J7" s="34"/>
      <c r="K7" s="34"/>
      <c r="L7" s="34"/>
      <c r="M7" s="34"/>
      <c r="O7" s="33" t="s">
        <v>7</v>
      </c>
      <c r="P7" s="34"/>
      <c r="Q7" s="34"/>
      <c r="R7" s="34"/>
      <c r="S7" s="34"/>
    </row>
    <row r="8" spans="1:19" ht="63" x14ac:dyDescent="0.45">
      <c r="A8" s="1" t="s">
        <v>20</v>
      </c>
      <c r="C8" s="2" t="s">
        <v>130</v>
      </c>
      <c r="E8" s="2" t="s">
        <v>131</v>
      </c>
      <c r="G8" s="2" t="s">
        <v>132</v>
      </c>
      <c r="I8" s="2" t="s">
        <v>133</v>
      </c>
      <c r="K8" s="2" t="s">
        <v>134</v>
      </c>
      <c r="M8" s="2" t="s">
        <v>135</v>
      </c>
      <c r="O8" s="2" t="s">
        <v>133</v>
      </c>
      <c r="Q8" s="2" t="s">
        <v>134</v>
      </c>
      <c r="S8" s="2" t="s">
        <v>135</v>
      </c>
    </row>
    <row r="9" spans="1:19" x14ac:dyDescent="0.45">
      <c r="A9" s="3" t="s">
        <v>17</v>
      </c>
      <c r="C9" s="7" t="s">
        <v>136</v>
      </c>
      <c r="E9" s="4">
        <v>25867764</v>
      </c>
      <c r="G9" s="4">
        <v>250</v>
      </c>
      <c r="I9" s="17">
        <f ca="1">SUM(I8:$I$9)</f>
        <v>0</v>
      </c>
      <c r="J9" s="18"/>
      <c r="K9" s="17">
        <f ca="1">SUM(K8:$K$9)</f>
        <v>0</v>
      </c>
      <c r="L9" s="18"/>
      <c r="M9" s="17">
        <f ca="1">SUM(M8:$M$9)</f>
        <v>0</v>
      </c>
      <c r="N9" s="7"/>
      <c r="O9" s="4">
        <v>6466941000</v>
      </c>
      <c r="Q9" s="25">
        <v>-491160076</v>
      </c>
      <c r="S9" s="4">
        <v>5975780924</v>
      </c>
    </row>
    <row r="10" spans="1:19" x14ac:dyDescent="0.45">
      <c r="A10" s="5" t="s">
        <v>18</v>
      </c>
      <c r="I10" s="17">
        <f ca="1">SUM(I9:$I$9)</f>
        <v>0</v>
      </c>
      <c r="J10" s="18"/>
      <c r="K10" s="17">
        <f ca="1">SUM(K9:$K$9)</f>
        <v>0</v>
      </c>
      <c r="L10" s="18"/>
      <c r="M10" s="17">
        <f ca="1">SUM(M9:$M$9)</f>
        <v>0</v>
      </c>
      <c r="O10" s="5">
        <f>SUM(O9:$O$9)</f>
        <v>6466941000</v>
      </c>
      <c r="Q10" s="27">
        <f>SUM(Q9:$Q$9)</f>
        <v>-491160076</v>
      </c>
      <c r="S10" s="5">
        <f>SUM(S9:$S$9)</f>
        <v>5975780924</v>
      </c>
    </row>
    <row r="11" spans="1:19" x14ac:dyDescent="0.45">
      <c r="I11" s="6"/>
      <c r="K11" s="6"/>
      <c r="M11" s="6"/>
      <c r="O11" s="6"/>
      <c r="Q11" s="6"/>
      <c r="S11" s="6"/>
    </row>
  </sheetData>
  <sheetProtection algorithmName="SHA-512" hashValue="y5CgWFslS7Y+W5Fntw8XBpjg72+G0y62DzdtTXBl9dJlyFNWL+0SX+L9GeVqLIJH0LEIJOKBdc5sKz5oRudesA==" saltValue="Gz1y42iTSEqvw36bh5BkL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Mehdi 2187. Nikpey</cp:lastModifiedBy>
  <dcterms:created xsi:type="dcterms:W3CDTF">2020-09-28T08:50:48Z</dcterms:created>
  <dcterms:modified xsi:type="dcterms:W3CDTF">2020-09-29T14:11:49Z</dcterms:modified>
</cp:coreProperties>
</file>