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بازارگردانی مس\99\07\"/>
    </mc:Choice>
  </mc:AlternateContent>
  <bookViews>
    <workbookView xWindow="0" yWindow="0" windowWidth="28800" windowHeight="11700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E10" i="16" l="1"/>
  <c r="C10" i="16"/>
  <c r="I14" i="15"/>
  <c r="K13" i="15" s="1"/>
  <c r="E14" i="15"/>
  <c r="G12" i="15" s="1"/>
  <c r="K12" i="15"/>
  <c r="K11" i="15"/>
  <c r="K10" i="15"/>
  <c r="K9" i="15"/>
  <c r="K14" i="15" s="1"/>
  <c r="Q20" i="14"/>
  <c r="O20" i="14"/>
  <c r="M20" i="14"/>
  <c r="K20" i="14"/>
  <c r="I20" i="14"/>
  <c r="G20" i="14"/>
  <c r="E20" i="14"/>
  <c r="C20" i="14"/>
  <c r="U10" i="13"/>
  <c r="S10" i="13"/>
  <c r="Q10" i="13"/>
  <c r="O10" i="13"/>
  <c r="M10" i="13"/>
  <c r="K10" i="13"/>
  <c r="I10" i="13"/>
  <c r="G10" i="13"/>
  <c r="E10" i="13"/>
  <c r="C10" i="13"/>
  <c r="Q21" i="12"/>
  <c r="O21" i="12"/>
  <c r="M21" i="12"/>
  <c r="K21" i="12"/>
  <c r="I21" i="12"/>
  <c r="G21" i="12"/>
  <c r="E21" i="12"/>
  <c r="C21" i="12"/>
  <c r="Q14" i="11"/>
  <c r="O14" i="11"/>
  <c r="M14" i="11"/>
  <c r="K14" i="11"/>
  <c r="I14" i="11"/>
  <c r="G14" i="11"/>
  <c r="E14" i="11"/>
  <c r="C14" i="11"/>
  <c r="S24" i="10"/>
  <c r="Q24" i="10"/>
  <c r="O24" i="10"/>
  <c r="M24" i="10"/>
  <c r="K24" i="10"/>
  <c r="I24" i="10"/>
  <c r="S10" i="9"/>
  <c r="Q10" i="9"/>
  <c r="O10" i="9"/>
  <c r="M10" i="9"/>
  <c r="K10" i="9"/>
  <c r="I10" i="9"/>
  <c r="E12" i="8"/>
  <c r="G11" i="8"/>
  <c r="G10" i="8"/>
  <c r="G9" i="8"/>
  <c r="I12" i="8"/>
  <c r="G8" i="8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21" i="4"/>
  <c r="AG21" i="4"/>
  <c r="AE21" i="4"/>
  <c r="AC21" i="4"/>
  <c r="AA21" i="4"/>
  <c r="Y21" i="4"/>
  <c r="X21" i="4"/>
  <c r="V21" i="4"/>
  <c r="U21" i="4"/>
  <c r="S21" i="4"/>
  <c r="Q21" i="4"/>
  <c r="O21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2" i="8" l="1"/>
  <c r="G9" i="15"/>
  <c r="G10" i="15"/>
  <c r="G11" i="15"/>
  <c r="G14" i="15" l="1"/>
</calcChain>
</file>

<file path=xl/sharedStrings.xml><?xml version="1.0" encoding="utf-8"?>
<sst xmlns="http://schemas.openxmlformats.org/spreadsheetml/2006/main" count="465" uniqueCount="185">
  <si>
    <t>‫بازارگردانی صنعت مس</t>
  </si>
  <si>
    <t>‫صورت وضعیت پورتفوی</t>
  </si>
  <si>
    <t>‫برای ماه منتهی به 1399/07/30</t>
  </si>
  <si>
    <t>‫1- سرمایه گذاری ها</t>
  </si>
  <si>
    <t>‫1-1- سرمایه گذاری در سهام و حق تقدم سهام</t>
  </si>
  <si>
    <t>‫1399/06/31</t>
  </si>
  <si>
    <t>‫تغییرات طی دوره</t>
  </si>
  <si>
    <t>‫1399/07/30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</si>
  <si>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</si>
  <si>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</si>
  <si>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</si>
  <si>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</si>
  <si>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</si>
  <si>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</si>
  <si>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</si>
  <si>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</si>
  <si>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</si>
  <si>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</si>
  <si>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</si>
  <si>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</si>
  <si>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</si>
  <si>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</si>
  <si>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</si>
  <si>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</si>
  <si>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</si>
  <si>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</si>
  <si>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</si>
  <si>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</si>
  <si>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</si>
  <si>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</si>
  <si>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</si>
  <si>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</si>
  <si>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</si>
  <si>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</si>
  <si>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اعتماد مبين تمدن011019</t>
  </si>
  <si>
    <t>‫بلی</t>
  </si>
  <si>
    <t>‫فرابورس</t>
  </si>
  <si>
    <t>‫1397/10/19</t>
  </si>
  <si>
    <t>‫1401/10/19</t>
  </si>
  <si>
    <t>‫16</t>
  </si>
  <si>
    <t>‫اوراق سلف شمش فولاد كاوه كيش</t>
  </si>
  <si>
    <t>‫بورس</t>
  </si>
  <si>
    <t>‫1398/06/12</t>
  </si>
  <si>
    <t>‫1400/06/12</t>
  </si>
  <si>
    <t>‫صكوك اجاره خليج فارس- 3ماهه16%</t>
  </si>
  <si>
    <t>‫1397/12/22</t>
  </si>
  <si>
    <t>‫1400/12/22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</si>
  <si>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</si>
  <si>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</si>
  <si>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</si>
  <si>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</si>
  <si>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</si>
  <si>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</si>
  <si>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سلامت6واجدشرايط خاص1400</t>
  </si>
  <si>
    <t>‫1396/09/22</t>
  </si>
  <si>
    <t>‫1400/09/22</t>
  </si>
  <si>
    <t>‫17</t>
  </si>
  <si>
    <t>‫مرابحه عام دولت2-ش.خ تمدن0212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</si>
  <si>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</si>
  <si>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</si>
  <si>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</si>
  <si>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</si>
  <si>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</si>
  <si>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</si>
  <si>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</si>
  <si>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</si>
  <si>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</si>
  <si>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</si>
  <si>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</si>
  <si>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</si>
  <si>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</si>
  <si>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</si>
  <si>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</si>
  <si>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</si>
  <si>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</si>
  <si>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</si>
  <si>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</si>
  <si>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</si>
  <si>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</si>
  <si>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</si>
  <si>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</si>
  <si>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</si>
  <si>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</si>
  <si>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</si>
  <si>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</si>
  <si>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</si>
  <si>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</si>
  <si>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</si>
  <si>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</si>
  <si>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</si>
  <si>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</si>
  <si>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</si>
  <si>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</si>
  <si>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</si>
  <si>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</si>
  <si>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</si>
  <si>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</si>
  <si>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</si>
  <si>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</si>
  <si>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</si>
  <si>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‫1182500076608</t>
  </si>
  <si>
    <t>‫بلند مدت</t>
  </si>
  <si>
    <t>‫19.5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</si>
  <si>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</si>
  <si>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</si>
  <si>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</si>
  <si>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</si>
  <si>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</si>
  <si>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</si>
  <si>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</si>
  <si>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</si>
  <si>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</si>
  <si>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</si>
  <si>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</si>
  <si>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</si>
  <si>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</si>
  <si>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</si>
  <si>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</si>
  <si>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</si>
  <si>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</si>
  <si>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</si>
  <si>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</si>
  <si>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</si>
  <si>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</si>
  <si>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</si>
  <si>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</si>
  <si>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</si>
  <si>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</si>
  <si>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</si>
  <si>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</si>
  <si>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</si>
  <si>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</si>
  <si>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</si>
  <si>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</si>
  <si>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</si>
  <si>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</si>
  <si>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</si>
  <si>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</si>
  <si>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</si>
  <si>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</si>
  <si>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‫1399/10/19</t>
  </si>
  <si>
    <t>‫بلند مدت-1182500076608-سپه</t>
  </si>
  <si>
    <t>‫1399/07/01</t>
  </si>
  <si>
    <t>‫1399/10/25</t>
  </si>
  <si>
    <t>‫1399/09/22</t>
  </si>
  <si>
    <t>‫1399/12/10</t>
  </si>
  <si>
    <t>‫1399/09/20</t>
  </si>
  <si>
    <t>‫كوتاه مدت-104456340-تجارت</t>
  </si>
  <si>
    <t>‫-</t>
  </si>
  <si>
    <t>‫كوتاه مدت-1182305748704-سپه</t>
  </si>
  <si>
    <t>‫كوتاه مدت-70020217-شهر</t>
  </si>
  <si>
    <t>‫1399/12/25</t>
  </si>
  <si>
    <t>‫1399/08/20</t>
  </si>
  <si>
    <t>‫1399/09/28</t>
  </si>
  <si>
    <t>‫1399/09/27</t>
  </si>
  <si>
    <t>‫1399/11/05</t>
  </si>
  <si>
    <t>‫بلند مدت-6174823934-تجارت</t>
  </si>
  <si>
    <t>‫20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</si>
  <si>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</si>
  <si>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</si>
  <si>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</si>
  <si>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</si>
  <si>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</si>
  <si>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</si>
  <si>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</si>
  <si>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</si>
  <si>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</si>
  <si>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</si>
  <si>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</si>
  <si>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</si>
  <si>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</si>
  <si>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</si>
  <si>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</si>
  <si>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</si>
  <si>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</si>
  <si>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</si>
  <si>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</si>
  <si>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سپه</t>
  </si>
  <si>
    <t>‫سپرده بانکی کوتاه مدت - تجارت</t>
  </si>
  <si>
    <t>‫سپرده بانکی کوتاه مدت - سپه</t>
  </si>
  <si>
    <t>‫سپرده بانکی کوتاه مدت - شهر</t>
  </si>
  <si>
    <t>‫سپرده بانکی بلند مدت - تجارت</t>
  </si>
  <si>
    <t>‫6174823934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</si>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</sst>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6" x14ac:knownFonts="1"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  <font>
      <b/>
      <u/>
      <sz val="1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/>
    <xf numFmtId="37" fontId="4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Normal="100" zoomScaleSheetLayoutView="100" workbookViewId="0"/>
  </sheetViews>
  <sheetFormatPr defaultColWidth="9.125" defaultRowHeight="18" x14ac:dyDescent="0.45"/>
  <cols>
    <col min="1" max="16384" width="9.125" style="1"/>
  </cols>
  <sheetData>
    <row r="22" spans="1:10" ht="39.950000000000003" customHeight="1" x14ac:dyDescent="0.45">
      <c r="A22" s="28" t="s">
        <v>0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39.950000000000003" customHeight="1" x14ac:dyDescent="0.45">
      <c r="A23" s="28" t="s">
        <v>1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39.950000000000003" customHeight="1" x14ac:dyDescent="0.45">
      <c r="A24" s="28" t="s">
        <v>2</v>
      </c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rightToLeft="1" view="pageBreakPreview" zoomScale="60" zoomScaleNormal="100" workbookViewId="0">
      <selection activeCell="I33" sqref="I33"/>
    </sheetView>
  </sheetViews>
  <sheetFormatPr defaultColWidth="9.125" defaultRowHeight="18" x14ac:dyDescent="0.45"/>
  <cols>
    <col min="1" max="1" width="33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375" style="23" customWidth="1"/>
    <col min="10" max="10" width="1.375" style="23" customWidth="1"/>
    <col min="11" max="11" width="14.125" style="23" customWidth="1"/>
    <col min="12" max="12" width="1.375" style="23" customWidth="1"/>
    <col min="13" max="13" width="18.375" style="23" customWidth="1"/>
    <col min="14" max="14" width="1.375" style="23" customWidth="1"/>
    <col min="15" max="15" width="18.375" style="23" customWidth="1"/>
    <col min="16" max="16" width="1.375" style="23" customWidth="1"/>
    <col min="17" max="17" width="14.125" style="23" customWidth="1"/>
    <col min="18" max="18" width="1.375" style="23" customWidth="1"/>
    <col min="19" max="19" width="18.375" style="23" customWidth="1"/>
    <col min="20" max="16384" width="9.125" style="1"/>
  </cols>
  <sheetData>
    <row r="1" spans="1:1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19.5" x14ac:dyDescent="0.45">
      <c r="A5" s="35" t="s">
        <v>136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19.5" x14ac:dyDescent="0.45">
      <c r="I7" s="36" t="s">
        <v>128</v>
      </c>
      <c r="J7" s="37"/>
      <c r="K7" s="37"/>
      <c r="L7" s="37"/>
      <c r="M7" s="37"/>
      <c r="O7" s="36" t="s">
        <v>7</v>
      </c>
      <c r="P7" s="37"/>
      <c r="Q7" s="37"/>
      <c r="R7" s="37"/>
      <c r="S7" s="37"/>
    </row>
    <row r="8" spans="1:19" ht="39" x14ac:dyDescent="0.45">
      <c r="A8" s="11" t="s">
        <v>114</v>
      </c>
      <c r="C8" s="3" t="s">
        <v>137</v>
      </c>
      <c r="E8" s="3" t="s">
        <v>31</v>
      </c>
      <c r="G8" s="3" t="s">
        <v>89</v>
      </c>
      <c r="I8" s="25" t="s">
        <v>138</v>
      </c>
      <c r="K8" s="25" t="s">
        <v>133</v>
      </c>
      <c r="M8" s="25" t="s">
        <v>139</v>
      </c>
      <c r="O8" s="25" t="s">
        <v>138</v>
      </c>
      <c r="Q8" s="25" t="s">
        <v>133</v>
      </c>
      <c r="S8" s="25" t="s">
        <v>139</v>
      </c>
    </row>
    <row r="9" spans="1:19" ht="28.5" customHeight="1" x14ac:dyDescent="0.45">
      <c r="A9" s="4" t="s">
        <v>34</v>
      </c>
      <c r="C9" s="5" t="s">
        <v>140</v>
      </c>
      <c r="E9" s="5" t="s">
        <v>38</v>
      </c>
      <c r="G9" s="5" t="s">
        <v>39</v>
      </c>
      <c r="I9" s="21">
        <v>11632527</v>
      </c>
      <c r="K9" s="17">
        <v>0</v>
      </c>
      <c r="M9" s="21">
        <v>11632527</v>
      </c>
      <c r="O9" s="21">
        <v>86573140</v>
      </c>
      <c r="Q9" s="17">
        <v>0</v>
      </c>
      <c r="S9" s="21">
        <v>86573140</v>
      </c>
    </row>
    <row r="10" spans="1:19" ht="28.5" customHeight="1" x14ac:dyDescent="0.45">
      <c r="A10" s="4" t="s">
        <v>141</v>
      </c>
      <c r="C10" s="5" t="s">
        <v>142</v>
      </c>
      <c r="E10" s="5" t="s">
        <v>143</v>
      </c>
      <c r="G10" s="5" t="s">
        <v>102</v>
      </c>
      <c r="I10" s="21">
        <v>961643820</v>
      </c>
      <c r="K10" s="21">
        <v>-3907728</v>
      </c>
      <c r="M10" s="21">
        <v>957736092</v>
      </c>
      <c r="O10" s="21">
        <v>6923835590</v>
      </c>
      <c r="Q10" s="17">
        <v>0</v>
      </c>
      <c r="S10" s="21">
        <v>6923835590</v>
      </c>
    </row>
    <row r="11" spans="1:19" ht="28.5" customHeight="1" x14ac:dyDescent="0.45">
      <c r="A11" s="4" t="s">
        <v>44</v>
      </c>
      <c r="C11" s="5" t="s">
        <v>144</v>
      </c>
      <c r="E11" s="5" t="s">
        <v>46</v>
      </c>
      <c r="G11" s="5" t="s">
        <v>39</v>
      </c>
      <c r="I11" s="21">
        <v>117384183</v>
      </c>
      <c r="K11" s="17">
        <v>0</v>
      </c>
      <c r="M11" s="21">
        <v>117384183</v>
      </c>
      <c r="O11" s="21">
        <v>960097023</v>
      </c>
      <c r="Q11" s="17">
        <v>0</v>
      </c>
      <c r="S11" s="21">
        <v>960097023</v>
      </c>
    </row>
    <row r="12" spans="1:19" ht="28.5" customHeight="1" x14ac:dyDescent="0.45">
      <c r="A12" s="4" t="s">
        <v>47</v>
      </c>
      <c r="C12" s="5" t="s">
        <v>145</v>
      </c>
      <c r="E12" s="5" t="s">
        <v>49</v>
      </c>
      <c r="G12" s="5" t="s">
        <v>39</v>
      </c>
      <c r="I12" s="21">
        <v>310987075</v>
      </c>
      <c r="K12" s="17">
        <v>0</v>
      </c>
      <c r="M12" s="21">
        <v>310987075</v>
      </c>
      <c r="O12" s="21">
        <v>372138667</v>
      </c>
      <c r="Q12" s="17">
        <v>0</v>
      </c>
      <c r="S12" s="21">
        <v>372138667</v>
      </c>
    </row>
    <row r="13" spans="1:19" ht="28.5" customHeight="1" x14ac:dyDescent="0.45">
      <c r="A13" s="4" t="s">
        <v>50</v>
      </c>
      <c r="C13" s="5" t="s">
        <v>146</v>
      </c>
      <c r="E13" s="5" t="s">
        <v>52</v>
      </c>
      <c r="G13" s="5" t="s">
        <v>39</v>
      </c>
      <c r="I13" s="21">
        <v>61339633</v>
      </c>
      <c r="K13" s="17">
        <v>0</v>
      </c>
      <c r="M13" s="21">
        <v>61339633</v>
      </c>
      <c r="O13" s="21">
        <v>555783803</v>
      </c>
      <c r="Q13" s="17">
        <v>0</v>
      </c>
      <c r="S13" s="21">
        <v>555783803</v>
      </c>
    </row>
    <row r="14" spans="1:19" ht="28.5" customHeight="1" x14ac:dyDescent="0.45">
      <c r="A14" s="4" t="s">
        <v>147</v>
      </c>
      <c r="C14" s="5" t="s">
        <v>142</v>
      </c>
      <c r="E14" s="17" t="s">
        <v>148</v>
      </c>
      <c r="G14" s="17" t="s">
        <v>148</v>
      </c>
      <c r="I14" s="21">
        <v>18453101</v>
      </c>
      <c r="K14" s="17">
        <v>0</v>
      </c>
      <c r="M14" s="21">
        <v>18453101</v>
      </c>
      <c r="O14" s="21">
        <v>118725065</v>
      </c>
      <c r="Q14" s="17">
        <v>0</v>
      </c>
      <c r="S14" s="21">
        <v>118725065</v>
      </c>
    </row>
    <row r="15" spans="1:19" ht="28.5" customHeight="1" x14ac:dyDescent="0.45">
      <c r="A15" s="4" t="s">
        <v>149</v>
      </c>
      <c r="C15" s="5" t="s">
        <v>142</v>
      </c>
      <c r="E15" s="17" t="s">
        <v>148</v>
      </c>
      <c r="G15" s="17" t="s">
        <v>148</v>
      </c>
      <c r="I15" s="21">
        <v>52052405</v>
      </c>
      <c r="K15" s="17">
        <v>0</v>
      </c>
      <c r="M15" s="21">
        <v>52052405</v>
      </c>
      <c r="O15" s="21">
        <v>185268053</v>
      </c>
      <c r="Q15" s="17">
        <v>0</v>
      </c>
      <c r="S15" s="21">
        <v>185268053</v>
      </c>
    </row>
    <row r="16" spans="1:19" ht="28.5" customHeight="1" x14ac:dyDescent="0.45">
      <c r="A16" s="4" t="s">
        <v>150</v>
      </c>
      <c r="C16" s="5" t="s">
        <v>142</v>
      </c>
      <c r="E16" s="17" t="s">
        <v>148</v>
      </c>
      <c r="G16" s="17" t="s">
        <v>148</v>
      </c>
      <c r="I16" s="21">
        <v>3674536170</v>
      </c>
      <c r="K16" s="17">
        <v>0</v>
      </c>
      <c r="M16" s="21">
        <v>3674536170</v>
      </c>
      <c r="O16" s="21">
        <v>12047469826</v>
      </c>
      <c r="Q16" s="17">
        <v>0</v>
      </c>
      <c r="S16" s="21">
        <v>12047469826</v>
      </c>
    </row>
    <row r="17" spans="1:19" ht="28.5" customHeight="1" x14ac:dyDescent="0.45">
      <c r="A17" s="4" t="s">
        <v>53</v>
      </c>
      <c r="C17" s="5" t="s">
        <v>144</v>
      </c>
      <c r="E17" s="5" t="s">
        <v>55</v>
      </c>
      <c r="G17" s="5" t="s">
        <v>56</v>
      </c>
      <c r="I17" s="21">
        <v>8578262</v>
      </c>
      <c r="K17" s="17">
        <v>0</v>
      </c>
      <c r="M17" s="21">
        <v>8578262</v>
      </c>
      <c r="O17" s="21">
        <v>60545934</v>
      </c>
      <c r="Q17" s="17">
        <v>0</v>
      </c>
      <c r="S17" s="21">
        <v>60545934</v>
      </c>
    </row>
    <row r="18" spans="1:19" ht="28.5" customHeight="1" x14ac:dyDescent="0.45">
      <c r="A18" s="4" t="s">
        <v>57</v>
      </c>
      <c r="C18" s="5" t="s">
        <v>151</v>
      </c>
      <c r="E18" s="5" t="s">
        <v>59</v>
      </c>
      <c r="G18" s="5" t="s">
        <v>60</v>
      </c>
      <c r="I18" s="21">
        <v>234027123</v>
      </c>
      <c r="K18" s="17">
        <v>0</v>
      </c>
      <c r="M18" s="21">
        <v>234027123</v>
      </c>
      <c r="O18" s="21">
        <v>1446861624</v>
      </c>
      <c r="Q18" s="17">
        <v>0</v>
      </c>
      <c r="S18" s="21">
        <v>1446861624</v>
      </c>
    </row>
    <row r="19" spans="1:19" ht="28.5" customHeight="1" x14ac:dyDescent="0.45">
      <c r="A19" s="4" t="s">
        <v>61</v>
      </c>
      <c r="C19" s="5" t="s">
        <v>152</v>
      </c>
      <c r="E19" s="5" t="s">
        <v>63</v>
      </c>
      <c r="G19" s="5" t="s">
        <v>56</v>
      </c>
      <c r="I19" s="21">
        <v>100061302</v>
      </c>
      <c r="K19" s="17">
        <v>0</v>
      </c>
      <c r="M19" s="21">
        <v>100061302</v>
      </c>
      <c r="O19" s="21">
        <v>689164918</v>
      </c>
      <c r="Q19" s="17">
        <v>0</v>
      </c>
      <c r="S19" s="21">
        <v>689164918</v>
      </c>
    </row>
    <row r="20" spans="1:19" ht="28.5" customHeight="1" x14ac:dyDescent="0.45">
      <c r="A20" s="4" t="s">
        <v>64</v>
      </c>
      <c r="C20" s="5" t="s">
        <v>153</v>
      </c>
      <c r="E20" s="5" t="s">
        <v>67</v>
      </c>
      <c r="G20" s="5" t="s">
        <v>60</v>
      </c>
      <c r="I20" s="21">
        <v>40429356</v>
      </c>
      <c r="K20" s="17">
        <v>0</v>
      </c>
      <c r="M20" s="21">
        <v>40429356</v>
      </c>
      <c r="O20" s="21">
        <v>280895809</v>
      </c>
      <c r="Q20" s="17">
        <v>0</v>
      </c>
      <c r="S20" s="21">
        <v>280895809</v>
      </c>
    </row>
    <row r="21" spans="1:19" ht="28.5" customHeight="1" x14ac:dyDescent="0.45">
      <c r="A21" s="4" t="s">
        <v>68</v>
      </c>
      <c r="C21" s="5" t="s">
        <v>154</v>
      </c>
      <c r="E21" s="5" t="s">
        <v>70</v>
      </c>
      <c r="G21" s="5" t="s">
        <v>60</v>
      </c>
      <c r="I21" s="21">
        <v>302451781</v>
      </c>
      <c r="K21" s="17">
        <v>0</v>
      </c>
      <c r="M21" s="21">
        <v>302451781</v>
      </c>
      <c r="O21" s="21">
        <v>2227818083</v>
      </c>
      <c r="Q21" s="17">
        <v>0</v>
      </c>
      <c r="S21" s="21">
        <v>2227818083</v>
      </c>
    </row>
    <row r="22" spans="1:19" ht="28.5" customHeight="1" x14ac:dyDescent="0.45">
      <c r="A22" s="4" t="s">
        <v>71</v>
      </c>
      <c r="C22" s="5" t="s">
        <v>155</v>
      </c>
      <c r="E22" s="5" t="s">
        <v>73</v>
      </c>
      <c r="G22" s="5" t="s">
        <v>74</v>
      </c>
      <c r="I22" s="21">
        <v>324807374</v>
      </c>
      <c r="K22" s="17">
        <v>0</v>
      </c>
      <c r="M22" s="21">
        <v>324807374</v>
      </c>
      <c r="O22" s="21">
        <v>2181753177</v>
      </c>
      <c r="Q22" s="17">
        <v>0</v>
      </c>
      <c r="S22" s="21">
        <v>2181753177</v>
      </c>
    </row>
    <row r="23" spans="1:19" ht="28.5" customHeight="1" x14ac:dyDescent="0.45">
      <c r="A23" s="4" t="s">
        <v>156</v>
      </c>
      <c r="C23" s="5" t="s">
        <v>142</v>
      </c>
      <c r="E23" s="5" t="s">
        <v>142</v>
      </c>
      <c r="G23" s="5" t="s">
        <v>157</v>
      </c>
      <c r="I23" s="17">
        <v>0</v>
      </c>
      <c r="K23" s="17">
        <v>0</v>
      </c>
      <c r="M23" s="17">
        <v>0</v>
      </c>
      <c r="N23" s="21"/>
      <c r="O23" s="21">
        <v>93977091</v>
      </c>
      <c r="Q23" s="17">
        <v>0</v>
      </c>
      <c r="S23" s="21">
        <v>93977091</v>
      </c>
    </row>
    <row r="24" spans="1:19" ht="28.5" customHeight="1" x14ac:dyDescent="0.45">
      <c r="A24" s="7" t="s">
        <v>18</v>
      </c>
      <c r="I24" s="22">
        <f>SUM(I9:$I$23)</f>
        <v>6218384112</v>
      </c>
      <c r="K24" s="22">
        <f>SUM(K9:$K$23)</f>
        <v>-3907728</v>
      </c>
      <c r="M24" s="22">
        <f>SUM(M9:$M$23)</f>
        <v>6214476384</v>
      </c>
      <c r="O24" s="22">
        <f>SUM(O9:$O$23)</f>
        <v>28230907803</v>
      </c>
      <c r="Q24" s="15">
        <f>SUM(Q9:$Q$23)</f>
        <v>0</v>
      </c>
      <c r="S24" s="22">
        <f>SUM(S9:$S$23)</f>
        <v>28230907803</v>
      </c>
    </row>
    <row r="25" spans="1:19" x14ac:dyDescent="0.45">
      <c r="I25" s="26"/>
      <c r="K25" s="26"/>
      <c r="M25" s="26"/>
      <c r="O25" s="26"/>
      <c r="Q25" s="26"/>
      <c r="S25" s="26"/>
    </row>
  </sheetData>
  <sheetProtection algorithmName="SHA-512" hashValue="Exfx+xHKb+sCzojmkFtPGxdYc3AGwJzoKmtrzomiw4bKxulx9W2HK0UA5a9oWOSH5vNDHHyfi7UVtTaQ885anA==" saltValue="o0xPfuMRyLS0HiIzX8fPng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rightToLeft="1" view="pageBreakPreview" zoomScale="60" zoomScaleNormal="100" workbookViewId="0">
      <selection sqref="A1:Q18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.125" style="1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19.5" x14ac:dyDescent="0.45">
      <c r="A5" s="35" t="s">
        <v>158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19.5" x14ac:dyDescent="0.45">
      <c r="C7" s="30" t="s">
        <v>128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39" x14ac:dyDescent="0.45">
      <c r="A8" s="11" t="s">
        <v>114</v>
      </c>
      <c r="C8" s="3" t="s">
        <v>9</v>
      </c>
      <c r="E8" s="3" t="s">
        <v>11</v>
      </c>
      <c r="G8" s="3" t="s">
        <v>159</v>
      </c>
      <c r="I8" s="3" t="s">
        <v>160</v>
      </c>
      <c r="K8" s="3" t="s">
        <v>9</v>
      </c>
      <c r="M8" s="3" t="s">
        <v>11</v>
      </c>
      <c r="O8" s="3" t="s">
        <v>159</v>
      </c>
      <c r="Q8" s="3" t="s">
        <v>160</v>
      </c>
    </row>
    <row r="9" spans="1:17" x14ac:dyDescent="0.45">
      <c r="A9" s="4" t="s">
        <v>34</v>
      </c>
      <c r="C9" s="6">
        <v>200</v>
      </c>
      <c r="E9" s="21">
        <v>189319505</v>
      </c>
      <c r="F9" s="23"/>
      <c r="G9" s="21">
        <v>196603061</v>
      </c>
      <c r="H9" s="23"/>
      <c r="I9" s="21">
        <v>-7283556</v>
      </c>
      <c r="J9" s="23"/>
      <c r="K9" s="21">
        <v>550</v>
      </c>
      <c r="L9" s="23"/>
      <c r="M9" s="21">
        <v>528975091</v>
      </c>
      <c r="N9" s="23"/>
      <c r="O9" s="21">
        <v>540654868</v>
      </c>
      <c r="P9" s="23"/>
      <c r="Q9" s="21">
        <v>-11679777</v>
      </c>
    </row>
    <row r="10" spans="1:17" ht="36" x14ac:dyDescent="0.45">
      <c r="A10" s="4" t="s">
        <v>40</v>
      </c>
      <c r="C10" s="24">
        <v>0</v>
      </c>
      <c r="E10" s="24">
        <v>0</v>
      </c>
      <c r="F10" s="23"/>
      <c r="G10" s="24">
        <v>0</v>
      </c>
      <c r="H10" s="23"/>
      <c r="I10" s="24">
        <v>0</v>
      </c>
      <c r="J10" s="21"/>
      <c r="K10" s="21">
        <v>15</v>
      </c>
      <c r="L10" s="23"/>
      <c r="M10" s="21">
        <v>52477688</v>
      </c>
      <c r="N10" s="23"/>
      <c r="O10" s="21">
        <v>54806585</v>
      </c>
      <c r="P10" s="23"/>
      <c r="Q10" s="21">
        <v>-2328897</v>
      </c>
    </row>
    <row r="11" spans="1:17" ht="36" x14ac:dyDescent="0.45">
      <c r="A11" s="4" t="s">
        <v>44</v>
      </c>
      <c r="C11" s="24">
        <v>0</v>
      </c>
      <c r="E11" s="24">
        <v>0</v>
      </c>
      <c r="F11" s="23"/>
      <c r="G11" s="24">
        <v>0</v>
      </c>
      <c r="H11" s="23"/>
      <c r="I11" s="24">
        <v>0</v>
      </c>
      <c r="J11" s="21"/>
      <c r="K11" s="21">
        <v>4000</v>
      </c>
      <c r="L11" s="23"/>
      <c r="M11" s="21">
        <v>3507509675</v>
      </c>
      <c r="N11" s="23"/>
      <c r="O11" s="21">
        <v>3624970773</v>
      </c>
      <c r="P11" s="23"/>
      <c r="Q11" s="21">
        <v>-117461098</v>
      </c>
    </row>
    <row r="12" spans="1:17" ht="36" x14ac:dyDescent="0.45">
      <c r="A12" s="4" t="s">
        <v>50</v>
      </c>
      <c r="C12" s="6">
        <v>400</v>
      </c>
      <c r="E12" s="21">
        <v>342254680</v>
      </c>
      <c r="F12" s="23"/>
      <c r="G12" s="21">
        <v>378293575</v>
      </c>
      <c r="H12" s="23"/>
      <c r="I12" s="21">
        <v>-36038895</v>
      </c>
      <c r="J12" s="23"/>
      <c r="K12" s="21">
        <v>5452</v>
      </c>
      <c r="L12" s="23"/>
      <c r="M12" s="21">
        <v>4784857649</v>
      </c>
      <c r="N12" s="23"/>
      <c r="O12" s="21">
        <v>5156090438</v>
      </c>
      <c r="P12" s="23"/>
      <c r="Q12" s="21">
        <v>-371232789</v>
      </c>
    </row>
    <row r="13" spans="1:17" x14ac:dyDescent="0.45">
      <c r="A13" s="4" t="s">
        <v>17</v>
      </c>
      <c r="C13" s="6">
        <v>11620000</v>
      </c>
      <c r="E13" s="21">
        <v>339333003323</v>
      </c>
      <c r="F13" s="23"/>
      <c r="G13" s="21">
        <v>360366782982</v>
      </c>
      <c r="H13" s="23"/>
      <c r="I13" s="21">
        <v>-21033779659</v>
      </c>
      <c r="J13" s="23"/>
      <c r="K13" s="21">
        <v>173012614</v>
      </c>
      <c r="L13" s="23"/>
      <c r="M13" s="21">
        <v>3712661660955</v>
      </c>
      <c r="N13" s="23"/>
      <c r="O13" s="21">
        <v>2894574710921</v>
      </c>
      <c r="P13" s="23"/>
      <c r="Q13" s="21">
        <v>818086950034</v>
      </c>
    </row>
    <row r="14" spans="1:17" x14ac:dyDescent="0.45">
      <c r="A14" s="7" t="s">
        <v>18</v>
      </c>
      <c r="C14" s="7">
        <f>SUM(C9:$C$13)</f>
        <v>11620600</v>
      </c>
      <c r="E14" s="22">
        <f>SUM(E9:$E$13)</f>
        <v>339864577508</v>
      </c>
      <c r="F14" s="23"/>
      <c r="G14" s="22">
        <f>SUM(G9:$G$13)</f>
        <v>360941679618</v>
      </c>
      <c r="H14" s="23"/>
      <c r="I14" s="22">
        <f>SUM(I9:$I$13)</f>
        <v>-21077102110</v>
      </c>
      <c r="J14" s="23"/>
      <c r="K14" s="22">
        <f>SUM(K9:$K$13)</f>
        <v>173022631</v>
      </c>
      <c r="L14" s="23"/>
      <c r="M14" s="22">
        <f>SUM(M9:$M$13)</f>
        <v>3721535481058</v>
      </c>
      <c r="N14" s="23"/>
      <c r="O14" s="22">
        <f>SUM(O9:$O$13)</f>
        <v>2903951233585</v>
      </c>
      <c r="P14" s="23"/>
      <c r="Q14" s="22">
        <f>SUM(Q9:$Q$13)</f>
        <v>817584247473</v>
      </c>
    </row>
    <row r="15" spans="1:17" x14ac:dyDescent="0.45">
      <c r="C15" s="8"/>
      <c r="E15" s="26"/>
      <c r="F15" s="23"/>
      <c r="G15" s="26"/>
      <c r="H15" s="23"/>
      <c r="I15" s="26"/>
      <c r="J15" s="23"/>
      <c r="K15" s="26"/>
      <c r="L15" s="23"/>
      <c r="M15" s="26"/>
      <c r="N15" s="23"/>
      <c r="O15" s="26"/>
      <c r="P15" s="23"/>
      <c r="Q15" s="26"/>
    </row>
    <row r="17" spans="1:17" x14ac:dyDescent="0.45">
      <c r="A17" s="38" t="s">
        <v>161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</sheetData>
  <sheetProtection algorithmName="SHA-512" hashValue="VSyrwBQCAfUkmSuaCQraCNOxKfXlfjPcPfVwgN0rcYVB4Jz8A2yUkq9chet4dgNNFUnnGvudX+ym5A3M+1Jidg==" saltValue="w4PRCFUuC5ywYSOJt9ryHQ==" spinCount="100000" sheet="1" objects="1" scenarios="1" selectLockedCells="1" autoFilter="0" selectUnlockedCells="1"/>
  <mergeCells count="7">
    <mergeCell ref="A17:Q1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rightToLeft="1" view="pageBreakPreview" zoomScale="60" zoomScaleNormal="100" workbookViewId="0">
      <selection activeCell="AK17" sqref="AK17"/>
    </sheetView>
  </sheetViews>
  <sheetFormatPr defaultColWidth="9.125" defaultRowHeight="18" x14ac:dyDescent="0.45"/>
  <cols>
    <col min="1" max="1" width="37.375" style="1" customWidth="1"/>
    <col min="2" max="2" width="1.375" style="1" customWidth="1"/>
    <col min="3" max="3" width="14.125" style="1" customWidth="1"/>
    <col min="4" max="4" width="1.375" style="1" customWidth="1"/>
    <col min="5" max="5" width="17" style="23" customWidth="1"/>
    <col min="6" max="6" width="1.375" style="23" customWidth="1"/>
    <col min="7" max="7" width="17" style="23" customWidth="1"/>
    <col min="8" max="8" width="1.375" style="23" customWidth="1"/>
    <col min="9" max="9" width="17" style="23" customWidth="1"/>
    <col min="10" max="10" width="1.375" style="23" customWidth="1"/>
    <col min="11" max="11" width="14.125" style="23" customWidth="1"/>
    <col min="12" max="12" width="1.375" style="23" customWidth="1"/>
    <col min="13" max="13" width="17" style="23" customWidth="1"/>
    <col min="14" max="14" width="1.375" style="23" customWidth="1"/>
    <col min="15" max="15" width="17" style="23" customWidth="1"/>
    <col min="16" max="16" width="1.375" style="23" customWidth="1"/>
    <col min="17" max="17" width="17" style="23" customWidth="1"/>
    <col min="18" max="16384" width="9.125" style="1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19.5" x14ac:dyDescent="0.45">
      <c r="A5" s="35" t="s">
        <v>162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19.5" x14ac:dyDescent="0.45">
      <c r="C7" s="30" t="s">
        <v>128</v>
      </c>
      <c r="D7" s="31"/>
      <c r="E7" s="31"/>
      <c r="F7" s="31"/>
      <c r="G7" s="31"/>
      <c r="H7" s="31"/>
      <c r="I7" s="31"/>
      <c r="K7" s="36" t="s">
        <v>7</v>
      </c>
      <c r="L7" s="37"/>
      <c r="M7" s="37"/>
      <c r="N7" s="37"/>
      <c r="O7" s="37"/>
      <c r="P7" s="37"/>
      <c r="Q7" s="37"/>
    </row>
    <row r="8" spans="1:17" ht="39" x14ac:dyDescent="0.45">
      <c r="A8" s="11" t="s">
        <v>114</v>
      </c>
      <c r="C8" s="3" t="s">
        <v>9</v>
      </c>
      <c r="E8" s="25" t="s">
        <v>11</v>
      </c>
      <c r="G8" s="25" t="s">
        <v>159</v>
      </c>
      <c r="I8" s="25" t="s">
        <v>163</v>
      </c>
      <c r="K8" s="25" t="s">
        <v>9</v>
      </c>
      <c r="M8" s="25" t="s">
        <v>11</v>
      </c>
      <c r="O8" s="25" t="s">
        <v>159</v>
      </c>
      <c r="Q8" s="25" t="s">
        <v>163</v>
      </c>
    </row>
    <row r="9" spans="1:17" x14ac:dyDescent="0.45">
      <c r="A9" s="4" t="s">
        <v>34</v>
      </c>
      <c r="C9" s="6">
        <v>700</v>
      </c>
      <c r="E9" s="21">
        <v>652122730</v>
      </c>
      <c r="G9" s="21">
        <v>660651921</v>
      </c>
      <c r="I9" s="21">
        <v>-8529191</v>
      </c>
      <c r="K9" s="21">
        <v>700</v>
      </c>
      <c r="M9" s="21">
        <v>652122730</v>
      </c>
      <c r="O9" s="21">
        <v>688392441</v>
      </c>
      <c r="Q9" s="21">
        <v>-36269711</v>
      </c>
    </row>
    <row r="10" spans="1:17" x14ac:dyDescent="0.45">
      <c r="A10" s="4" t="s">
        <v>40</v>
      </c>
      <c r="C10" s="6">
        <v>4960</v>
      </c>
      <c r="E10" s="21">
        <v>19933933596</v>
      </c>
      <c r="G10" s="21">
        <v>19683396440</v>
      </c>
      <c r="I10" s="21">
        <v>250537156</v>
      </c>
      <c r="K10" s="21">
        <v>4960</v>
      </c>
      <c r="M10" s="21">
        <v>19933933596</v>
      </c>
      <c r="O10" s="21">
        <v>18130088877</v>
      </c>
      <c r="Q10" s="21">
        <v>1803844719</v>
      </c>
    </row>
    <row r="11" spans="1:17" ht="19.5" x14ac:dyDescent="0.45">
      <c r="A11" s="4" t="s">
        <v>44</v>
      </c>
      <c r="C11" s="6">
        <v>9100</v>
      </c>
      <c r="E11" s="21">
        <v>7886346877</v>
      </c>
      <c r="G11" s="21">
        <v>7886346877</v>
      </c>
      <c r="I11" s="17">
        <v>0</v>
      </c>
      <c r="K11" s="21">
        <v>9100</v>
      </c>
      <c r="M11" s="21">
        <v>7886346877</v>
      </c>
      <c r="O11" s="21">
        <v>8250201274</v>
      </c>
      <c r="Q11" s="21">
        <v>-363854397</v>
      </c>
    </row>
    <row r="12" spans="1:17" x14ac:dyDescent="0.45">
      <c r="A12" s="4" t="s">
        <v>47</v>
      </c>
      <c r="C12" s="6">
        <v>24920</v>
      </c>
      <c r="E12" s="21">
        <v>23589210323</v>
      </c>
      <c r="G12" s="21">
        <v>24909409000</v>
      </c>
      <c r="I12" s="21">
        <v>-1320198677</v>
      </c>
      <c r="K12" s="21">
        <v>24920</v>
      </c>
      <c r="M12" s="21">
        <v>23589210323</v>
      </c>
      <c r="O12" s="21">
        <v>24681310019</v>
      </c>
      <c r="Q12" s="21">
        <v>-1092099696</v>
      </c>
    </row>
    <row r="13" spans="1:17" x14ac:dyDescent="0.45">
      <c r="A13" s="4" t="s">
        <v>50</v>
      </c>
      <c r="C13" s="6">
        <v>4548</v>
      </c>
      <c r="E13" s="21">
        <v>3891433438</v>
      </c>
      <c r="G13" s="21">
        <v>3677201473</v>
      </c>
      <c r="I13" s="21">
        <v>214231965</v>
      </c>
      <c r="K13" s="21">
        <v>4548</v>
      </c>
      <c r="M13" s="21">
        <v>3891433438</v>
      </c>
      <c r="O13" s="21">
        <v>4302852511</v>
      </c>
      <c r="Q13" s="21">
        <v>-411419073</v>
      </c>
    </row>
    <row r="14" spans="1:17" x14ac:dyDescent="0.45">
      <c r="A14" s="4" t="s">
        <v>53</v>
      </c>
      <c r="C14" s="6">
        <v>600</v>
      </c>
      <c r="E14" s="21">
        <v>581753250</v>
      </c>
      <c r="G14" s="21">
        <v>563760900</v>
      </c>
      <c r="I14" s="21">
        <v>17992350</v>
      </c>
      <c r="K14" s="21">
        <v>600</v>
      </c>
      <c r="M14" s="21">
        <v>581753250</v>
      </c>
      <c r="O14" s="21">
        <v>563759700</v>
      </c>
      <c r="Q14" s="21">
        <v>17993550</v>
      </c>
    </row>
    <row r="15" spans="1:17" ht="19.5" x14ac:dyDescent="0.45">
      <c r="A15" s="4" t="s">
        <v>57</v>
      </c>
      <c r="C15" s="6">
        <v>17000</v>
      </c>
      <c r="E15" s="21">
        <v>10620484375</v>
      </c>
      <c r="G15" s="21">
        <v>10620484375</v>
      </c>
      <c r="I15" s="17">
        <v>0</v>
      </c>
      <c r="K15" s="21">
        <v>17000</v>
      </c>
      <c r="M15" s="21">
        <v>10620484375</v>
      </c>
      <c r="O15" s="21">
        <v>15625641686</v>
      </c>
      <c r="Q15" s="21">
        <v>-5005157311</v>
      </c>
    </row>
    <row r="16" spans="1:17" x14ac:dyDescent="0.45">
      <c r="A16" s="4" t="s">
        <v>61</v>
      </c>
      <c r="C16" s="6">
        <v>6800</v>
      </c>
      <c r="E16" s="21">
        <v>6797110000</v>
      </c>
      <c r="G16" s="21">
        <v>6593196700</v>
      </c>
      <c r="I16" s="21">
        <v>203913300</v>
      </c>
      <c r="K16" s="21">
        <v>6800</v>
      </c>
      <c r="M16" s="21">
        <v>6797110000</v>
      </c>
      <c r="O16" s="21">
        <v>6294123860</v>
      </c>
      <c r="Q16" s="21">
        <v>502986140</v>
      </c>
    </row>
    <row r="17" spans="1:17" ht="19.5" x14ac:dyDescent="0.45">
      <c r="A17" s="4" t="s">
        <v>64</v>
      </c>
      <c r="C17" s="6">
        <v>2810</v>
      </c>
      <c r="E17" s="21">
        <v>2415572945</v>
      </c>
      <c r="G17" s="21">
        <v>2415572945</v>
      </c>
      <c r="I17" s="17">
        <v>0</v>
      </c>
      <c r="K17" s="21">
        <v>2810</v>
      </c>
      <c r="M17" s="21">
        <v>2415572945</v>
      </c>
      <c r="O17" s="21">
        <v>2744442504</v>
      </c>
      <c r="Q17" s="21">
        <v>-328869559</v>
      </c>
    </row>
    <row r="18" spans="1:17" x14ac:dyDescent="0.45">
      <c r="A18" s="4" t="s">
        <v>68</v>
      </c>
      <c r="C18" s="6">
        <v>21000</v>
      </c>
      <c r="E18" s="21">
        <v>19028409487</v>
      </c>
      <c r="G18" s="21">
        <v>19122869325</v>
      </c>
      <c r="I18" s="21">
        <v>-94459838</v>
      </c>
      <c r="K18" s="21">
        <v>21000</v>
      </c>
      <c r="M18" s="21">
        <v>19028409487</v>
      </c>
      <c r="O18" s="21">
        <v>20340372666</v>
      </c>
      <c r="Q18" s="21">
        <v>-1311963179</v>
      </c>
    </row>
    <row r="19" spans="1:17" x14ac:dyDescent="0.45">
      <c r="A19" s="4" t="s">
        <v>17</v>
      </c>
      <c r="C19" s="6">
        <v>250293611</v>
      </c>
      <c r="E19" s="21">
        <v>5994432076255</v>
      </c>
      <c r="G19" s="21">
        <v>7886602409719</v>
      </c>
      <c r="I19" s="21">
        <v>-1892170333464</v>
      </c>
      <c r="K19" s="21">
        <v>250293611</v>
      </c>
      <c r="M19" s="21">
        <v>5994432076255</v>
      </c>
      <c r="O19" s="21">
        <v>7676282088098</v>
      </c>
      <c r="Q19" s="21">
        <v>-1681850011843</v>
      </c>
    </row>
    <row r="20" spans="1:17" ht="19.5" x14ac:dyDescent="0.45">
      <c r="A20" s="4" t="s">
        <v>71</v>
      </c>
      <c r="C20" s="6">
        <v>22500</v>
      </c>
      <c r="E20" s="21">
        <v>14843688750</v>
      </c>
      <c r="G20" s="21">
        <v>14843688750</v>
      </c>
      <c r="I20" s="17">
        <v>0</v>
      </c>
      <c r="K20" s="21">
        <v>22500</v>
      </c>
      <c r="M20" s="21">
        <v>14843688750</v>
      </c>
      <c r="O20" s="21">
        <v>20290859148</v>
      </c>
      <c r="Q20" s="21">
        <v>-5447170398</v>
      </c>
    </row>
    <row r="21" spans="1:17" x14ac:dyDescent="0.45">
      <c r="A21" s="7" t="s">
        <v>18</v>
      </c>
      <c r="C21" s="7">
        <f>SUM(C9:$C$20)</f>
        <v>250408549</v>
      </c>
      <c r="E21" s="22">
        <f>SUM(E9:$E$20)</f>
        <v>6104672142026</v>
      </c>
      <c r="G21" s="22">
        <f>SUM(G9:$G$20)</f>
        <v>7997578988425</v>
      </c>
      <c r="I21" s="22">
        <f>SUM(I9:$I$20)</f>
        <v>-1892906846399</v>
      </c>
      <c r="K21" s="22">
        <f>SUM(K9:$K$20)</f>
        <v>250408549</v>
      </c>
      <c r="M21" s="22">
        <f>SUM(M9:$M$20)</f>
        <v>6104672142026</v>
      </c>
      <c r="O21" s="22">
        <f>SUM(O9:$O$20)</f>
        <v>7798194132784</v>
      </c>
      <c r="Q21" s="22">
        <f>SUM(Q9:$Q$20)</f>
        <v>-1693521990758</v>
      </c>
    </row>
    <row r="22" spans="1:17" x14ac:dyDescent="0.45">
      <c r="C22" s="8"/>
      <c r="E22" s="26"/>
      <c r="G22" s="26"/>
      <c r="I22" s="26"/>
      <c r="K22" s="26"/>
      <c r="M22" s="26"/>
      <c r="O22" s="26"/>
      <c r="Q22" s="26"/>
    </row>
    <row r="24" spans="1:17" x14ac:dyDescent="0.45">
      <c r="A24" s="38" t="s">
        <v>161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0"/>
    </row>
  </sheetData>
  <sheetProtection algorithmName="SHA-512" hashValue="fNP7vWb9vnKnEdP7TrQUSVLCYzCEoqYgD+29vETATfoo63HgPJJdrP8lXq0agLzckgCLN5rTnQF2H9g+wNe6pQ==" saltValue="uPYqUodwt7YVciTxubHTuw==" spinCount="100000" sheet="1" objects="1" scenarios="1" selectLockedCells="1" autoFilter="0" selectUnlockedCells="1"/>
  <mergeCells count="7">
    <mergeCell ref="A24:Q2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sqref="A1:U12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23" customWidth="1"/>
    <col min="6" max="6" width="1.375" style="23" customWidth="1"/>
    <col min="7" max="7" width="17" style="23" customWidth="1"/>
    <col min="8" max="8" width="1.375" style="23" customWidth="1"/>
    <col min="9" max="9" width="17" style="23" customWidth="1"/>
    <col min="10" max="10" width="1.375" style="1" customWidth="1"/>
    <col min="11" max="11" width="10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23" customWidth="1"/>
    <col min="16" max="16" width="1.375" style="23" customWidth="1"/>
    <col min="17" max="17" width="17" style="23" customWidth="1"/>
    <col min="18" max="18" width="1.375" style="23" customWidth="1"/>
    <col min="19" max="19" width="17" style="23" customWidth="1"/>
    <col min="20" max="20" width="1.375" style="1" customWidth="1"/>
    <col min="21" max="21" width="10.75" style="1" customWidth="1"/>
    <col min="22" max="16384" width="9.125" style="1"/>
  </cols>
  <sheetData>
    <row r="1" spans="1:21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5" spans="1:21" ht="19.5" x14ac:dyDescent="0.45">
      <c r="A5" s="35" t="s">
        <v>164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7" spans="1:21" ht="19.5" x14ac:dyDescent="0.45">
      <c r="C7" s="30" t="s">
        <v>128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  <c r="R7" s="31"/>
      <c r="S7" s="31"/>
      <c r="T7" s="31"/>
      <c r="U7" s="31"/>
    </row>
    <row r="8" spans="1:21" ht="39" x14ac:dyDescent="0.45">
      <c r="A8" s="2" t="s">
        <v>165</v>
      </c>
      <c r="C8" s="3" t="s">
        <v>126</v>
      </c>
      <c r="E8" s="25" t="s">
        <v>166</v>
      </c>
      <c r="G8" s="25" t="s">
        <v>167</v>
      </c>
      <c r="I8" s="25" t="s">
        <v>168</v>
      </c>
      <c r="K8" s="3" t="s">
        <v>169</v>
      </c>
      <c r="M8" s="3" t="s">
        <v>126</v>
      </c>
      <c r="O8" s="25" t="s">
        <v>166</v>
      </c>
      <c r="Q8" s="25" t="s">
        <v>167</v>
      </c>
      <c r="S8" s="25" t="s">
        <v>168</v>
      </c>
      <c r="U8" s="3" t="s">
        <v>169</v>
      </c>
    </row>
    <row r="9" spans="1:21" ht="19.5" x14ac:dyDescent="0.45">
      <c r="A9" s="4" t="s">
        <v>17</v>
      </c>
      <c r="C9" s="17">
        <v>0</v>
      </c>
      <c r="E9" s="21">
        <v>-1892170333464</v>
      </c>
      <c r="G9" s="21">
        <v>-21033779659</v>
      </c>
      <c r="I9" s="21">
        <v>-1913204113123</v>
      </c>
      <c r="K9" s="9">
        <v>1.0028507426842663</v>
      </c>
      <c r="M9" s="6">
        <v>6466941000</v>
      </c>
      <c r="O9" s="21">
        <v>-1681850011843</v>
      </c>
      <c r="Q9" s="21">
        <v>818086950034</v>
      </c>
      <c r="S9" s="21">
        <v>-857296120809</v>
      </c>
      <c r="U9" s="9">
        <v>1.0566747774314305</v>
      </c>
    </row>
    <row r="10" spans="1:21" ht="19.5" x14ac:dyDescent="0.45">
      <c r="A10" s="7" t="s">
        <v>18</v>
      </c>
      <c r="C10" s="15">
        <f>SUM(C9:$C$9)</f>
        <v>0</v>
      </c>
      <c r="E10" s="22">
        <f>SUM(E9:$E$9)</f>
        <v>-1892170333464</v>
      </c>
      <c r="G10" s="22">
        <f>SUM(G9:$G$9)</f>
        <v>-21033779659</v>
      </c>
      <c r="I10" s="22">
        <f>SUM(I9:$I$9)</f>
        <v>-1913204113123</v>
      </c>
      <c r="K10" s="10">
        <f>SUM(K9:$K$9)</f>
        <v>1.0028507426842663</v>
      </c>
      <c r="M10" s="7">
        <f>SUM(M9:$M$9)</f>
        <v>6466941000</v>
      </c>
      <c r="O10" s="22">
        <f>SUM(O9:$O$9)</f>
        <v>-1681850011843</v>
      </c>
      <c r="Q10" s="22">
        <f>SUM(Q9:$Q$9)</f>
        <v>818086950034</v>
      </c>
      <c r="S10" s="22">
        <f>SUM(S9:$S$9)</f>
        <v>-857296120809</v>
      </c>
      <c r="U10" s="10">
        <f>SUM(U9:$U$9)</f>
        <v>1.0566747774314305</v>
      </c>
    </row>
    <row r="11" spans="1:21" x14ac:dyDescent="0.45">
      <c r="C11" s="8"/>
      <c r="E11" s="26"/>
      <c r="G11" s="26"/>
      <c r="I11" s="26"/>
      <c r="K11" s="8"/>
      <c r="M11" s="8"/>
      <c r="O11" s="26"/>
      <c r="Q11" s="26"/>
      <c r="S11" s="26"/>
      <c r="U11" s="8"/>
    </row>
  </sheetData>
  <sheetProtection algorithmName="SHA-512" hashValue="R6bUZ3uunRJjF4l/A3PNk7LV4H0DqSInbppqHxSuf82SqfJpWVZ9y/obKSr1O5gT/+2BCWEsyqXTMs9iacQfBA==" saltValue="4jW/BNoswHnX6v7l81H4kQ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sqref="A1:Q21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7" style="23" customWidth="1"/>
    <col min="4" max="4" width="1.375" style="23" customWidth="1"/>
    <col min="5" max="5" width="17" style="23" customWidth="1"/>
    <col min="6" max="6" width="1.375" style="23" customWidth="1"/>
    <col min="7" max="7" width="17" style="23" customWidth="1"/>
    <col min="8" max="8" width="1.375" style="23" customWidth="1"/>
    <col min="9" max="9" width="17" style="23" customWidth="1"/>
    <col min="10" max="10" width="1.375" style="23" customWidth="1"/>
    <col min="11" max="11" width="17" style="23" customWidth="1"/>
    <col min="12" max="12" width="1.375" style="23" customWidth="1"/>
    <col min="13" max="13" width="17" style="23" customWidth="1"/>
    <col min="14" max="14" width="1.375" style="23" customWidth="1"/>
    <col min="15" max="15" width="17" style="23" customWidth="1"/>
    <col min="16" max="16" width="1.375" style="23" customWidth="1"/>
    <col min="17" max="17" width="17" style="23" customWidth="1"/>
    <col min="18" max="16384" width="9.125" style="1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19.5" x14ac:dyDescent="0.45">
      <c r="A5" s="35" t="s">
        <v>170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19.5" x14ac:dyDescent="0.45">
      <c r="C7" s="36" t="s">
        <v>128</v>
      </c>
      <c r="D7" s="37"/>
      <c r="E7" s="37"/>
      <c r="F7" s="37"/>
      <c r="G7" s="37"/>
      <c r="H7" s="37"/>
      <c r="I7" s="37"/>
      <c r="J7" s="37"/>
      <c r="K7" s="37"/>
      <c r="M7" s="36" t="s">
        <v>7</v>
      </c>
      <c r="N7" s="37"/>
      <c r="O7" s="37"/>
      <c r="P7" s="37"/>
      <c r="Q7" s="37"/>
    </row>
    <row r="8" spans="1:17" ht="19.5" x14ac:dyDescent="0.45">
      <c r="C8" s="25" t="s">
        <v>171</v>
      </c>
      <c r="E8" s="25" t="s">
        <v>166</v>
      </c>
      <c r="G8" s="25" t="s">
        <v>167</v>
      </c>
      <c r="I8" s="25" t="s">
        <v>18</v>
      </c>
      <c r="K8" s="25" t="s">
        <v>171</v>
      </c>
      <c r="M8" s="25" t="s">
        <v>166</v>
      </c>
      <c r="O8" s="25" t="s">
        <v>167</v>
      </c>
      <c r="Q8" s="25" t="s">
        <v>18</v>
      </c>
    </row>
    <row r="9" spans="1:17" x14ac:dyDescent="0.45">
      <c r="A9" s="4" t="s">
        <v>34</v>
      </c>
      <c r="C9" s="21">
        <v>11632527</v>
      </c>
      <c r="E9" s="21">
        <v>-8529191</v>
      </c>
      <c r="G9" s="21">
        <v>-7283556</v>
      </c>
      <c r="I9" s="21">
        <v>-4180220</v>
      </c>
      <c r="K9" s="21">
        <v>86573140</v>
      </c>
      <c r="M9" s="21">
        <v>-36269711</v>
      </c>
      <c r="O9" s="21">
        <v>-11679777</v>
      </c>
      <c r="Q9" s="21">
        <v>38623652</v>
      </c>
    </row>
    <row r="10" spans="1:17" ht="36" x14ac:dyDescent="0.45">
      <c r="A10" s="4" t="s">
        <v>40</v>
      </c>
      <c r="C10" s="17">
        <v>0</v>
      </c>
      <c r="E10" s="21">
        <v>250537156</v>
      </c>
      <c r="G10" s="17">
        <v>0</v>
      </c>
      <c r="I10" s="21">
        <v>250537156</v>
      </c>
      <c r="K10" s="17">
        <v>0</v>
      </c>
      <c r="M10" s="21">
        <v>1803844719</v>
      </c>
      <c r="O10" s="21">
        <v>-2328897</v>
      </c>
      <c r="Q10" s="21">
        <v>1801515822</v>
      </c>
    </row>
    <row r="11" spans="1:17" ht="36" x14ac:dyDescent="0.45">
      <c r="A11" s="4" t="s">
        <v>44</v>
      </c>
      <c r="C11" s="21">
        <v>117384183</v>
      </c>
      <c r="E11" s="17">
        <v>0</v>
      </c>
      <c r="G11" s="17">
        <v>0</v>
      </c>
      <c r="I11" s="21">
        <v>117384183</v>
      </c>
      <c r="K11" s="21">
        <v>960097023</v>
      </c>
      <c r="M11" s="21">
        <v>-363854397</v>
      </c>
      <c r="O11" s="21">
        <v>-117461098</v>
      </c>
      <c r="Q11" s="21">
        <v>478781528</v>
      </c>
    </row>
    <row r="12" spans="1:17" ht="19.5" x14ac:dyDescent="0.45">
      <c r="A12" s="4" t="s">
        <v>47</v>
      </c>
      <c r="C12" s="21">
        <v>310987075</v>
      </c>
      <c r="E12" s="21">
        <v>-1320198677</v>
      </c>
      <c r="G12" s="17">
        <v>0</v>
      </c>
      <c r="I12" s="21">
        <v>-1009211602</v>
      </c>
      <c r="K12" s="21">
        <v>372138667</v>
      </c>
      <c r="M12" s="21">
        <v>-1092099696</v>
      </c>
      <c r="O12" s="17">
        <v>0</v>
      </c>
      <c r="Q12" s="21">
        <v>-719961029</v>
      </c>
    </row>
    <row r="13" spans="1:17" ht="36" x14ac:dyDescent="0.45">
      <c r="A13" s="4" t="s">
        <v>50</v>
      </c>
      <c r="C13" s="21">
        <v>61339633</v>
      </c>
      <c r="E13" s="21">
        <v>214231965</v>
      </c>
      <c r="G13" s="21">
        <v>-36038895</v>
      </c>
      <c r="I13" s="21">
        <v>239532703</v>
      </c>
      <c r="K13" s="21">
        <v>555783803</v>
      </c>
      <c r="M13" s="21">
        <v>-411419073</v>
      </c>
      <c r="O13" s="21">
        <v>-371232789</v>
      </c>
      <c r="Q13" s="21">
        <v>-226868059</v>
      </c>
    </row>
    <row r="14" spans="1:17" ht="36" x14ac:dyDescent="0.45">
      <c r="A14" s="4" t="s">
        <v>53</v>
      </c>
      <c r="C14" s="21">
        <v>8578262</v>
      </c>
      <c r="E14" s="21">
        <v>17992350</v>
      </c>
      <c r="G14" s="17">
        <v>0</v>
      </c>
      <c r="I14" s="21">
        <v>26570612</v>
      </c>
      <c r="K14" s="21">
        <v>60545934</v>
      </c>
      <c r="M14" s="21">
        <v>17993550</v>
      </c>
      <c r="O14" s="17">
        <v>0</v>
      </c>
      <c r="Q14" s="21">
        <v>78539484</v>
      </c>
    </row>
    <row r="15" spans="1:17" ht="36" x14ac:dyDescent="0.45">
      <c r="A15" s="4" t="s">
        <v>57</v>
      </c>
      <c r="C15" s="21">
        <v>234027123</v>
      </c>
      <c r="E15" s="17">
        <v>0</v>
      </c>
      <c r="G15" s="17">
        <v>0</v>
      </c>
      <c r="I15" s="21">
        <v>234027123</v>
      </c>
      <c r="K15" s="21">
        <v>1446861624</v>
      </c>
      <c r="M15" s="21">
        <v>-5005157311</v>
      </c>
      <c r="O15" s="17">
        <v>0</v>
      </c>
      <c r="Q15" s="21">
        <v>-3558295687</v>
      </c>
    </row>
    <row r="16" spans="1:17" ht="36" x14ac:dyDescent="0.45">
      <c r="A16" s="4" t="s">
        <v>61</v>
      </c>
      <c r="C16" s="21">
        <v>100061302</v>
      </c>
      <c r="E16" s="21">
        <v>203913300</v>
      </c>
      <c r="G16" s="17">
        <v>0</v>
      </c>
      <c r="I16" s="21">
        <v>303974602</v>
      </c>
      <c r="K16" s="21">
        <v>689164918</v>
      </c>
      <c r="M16" s="21">
        <v>502986140</v>
      </c>
      <c r="O16" s="17">
        <v>0</v>
      </c>
      <c r="Q16" s="21">
        <v>1192151058</v>
      </c>
    </row>
    <row r="17" spans="1:17" ht="36" x14ac:dyDescent="0.45">
      <c r="A17" s="4" t="s">
        <v>64</v>
      </c>
      <c r="C17" s="21">
        <v>40429356</v>
      </c>
      <c r="E17" s="17">
        <v>0</v>
      </c>
      <c r="G17" s="17">
        <v>0</v>
      </c>
      <c r="I17" s="21">
        <v>40429356</v>
      </c>
      <c r="K17" s="21">
        <v>280895809</v>
      </c>
      <c r="M17" s="21">
        <v>-328869559</v>
      </c>
      <c r="O17" s="17">
        <v>0</v>
      </c>
      <c r="Q17" s="21">
        <v>-47973750</v>
      </c>
    </row>
    <row r="18" spans="1:17" ht="36" x14ac:dyDescent="0.45">
      <c r="A18" s="4" t="s">
        <v>68</v>
      </c>
      <c r="C18" s="21">
        <v>302451781</v>
      </c>
      <c r="E18" s="21">
        <v>-94459838</v>
      </c>
      <c r="G18" s="17">
        <v>0</v>
      </c>
      <c r="I18" s="21">
        <v>207991943</v>
      </c>
      <c r="K18" s="21">
        <v>2227818083</v>
      </c>
      <c r="M18" s="21">
        <v>-1311963179</v>
      </c>
      <c r="O18" s="17">
        <v>0</v>
      </c>
      <c r="Q18" s="21">
        <v>915854904</v>
      </c>
    </row>
    <row r="19" spans="1:17" ht="36" x14ac:dyDescent="0.45">
      <c r="A19" s="4" t="s">
        <v>71</v>
      </c>
      <c r="C19" s="21">
        <v>324807374</v>
      </c>
      <c r="E19" s="17">
        <v>0</v>
      </c>
      <c r="G19" s="17">
        <v>0</v>
      </c>
      <c r="I19" s="21">
        <v>324807374</v>
      </c>
      <c r="K19" s="21">
        <v>2181753177</v>
      </c>
      <c r="M19" s="21">
        <v>-5447170398</v>
      </c>
      <c r="O19" s="17">
        <v>0</v>
      </c>
      <c r="Q19" s="21">
        <v>-3265417221</v>
      </c>
    </row>
    <row r="20" spans="1:17" x14ac:dyDescent="0.45">
      <c r="A20" s="7" t="s">
        <v>18</v>
      </c>
      <c r="C20" s="22">
        <f>SUM(C9:$C$19)</f>
        <v>1511698616</v>
      </c>
      <c r="E20" s="22">
        <f>SUM(E9:$E$19)</f>
        <v>-736512935</v>
      </c>
      <c r="G20" s="22">
        <f>SUM(G9:$G$19)</f>
        <v>-43322451</v>
      </c>
      <c r="I20" s="22">
        <f>SUM(I9:$I$19)</f>
        <v>731863230</v>
      </c>
      <c r="K20" s="22">
        <f>SUM(K9:$K$19)</f>
        <v>8861632178</v>
      </c>
      <c r="M20" s="22">
        <f>SUM(M9:$M$19)</f>
        <v>-11671978915</v>
      </c>
      <c r="O20" s="22">
        <f>SUM(O9:$O$19)</f>
        <v>-502702561</v>
      </c>
      <c r="Q20" s="22">
        <f>SUM(Q9:$Q$19)</f>
        <v>-3313049298</v>
      </c>
    </row>
    <row r="21" spans="1:17" x14ac:dyDescent="0.45">
      <c r="C21" s="26"/>
      <c r="E21" s="26"/>
      <c r="G21" s="26"/>
      <c r="I21" s="26"/>
      <c r="K21" s="26"/>
      <c r="M21" s="26"/>
      <c r="O21" s="26"/>
      <c r="Q21" s="26"/>
    </row>
  </sheetData>
  <sheetProtection algorithmName="SHA-512" hashValue="GHS0oA/ar+iqJ02vEANGDH6Pb3q4i7UphzZXMRyWJEYxpb+VJazatqWh9LnkCu7rMXsQyzknf4uyiXnOKoMcyQ==" saltValue="8zknkdt8AOq3JAtfWOdYt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rightToLeft="1" view="pageBreakPreview" zoomScale="60" zoomScaleNormal="100" workbookViewId="0">
      <selection activeCell="A2" sqref="A2:K15"/>
    </sheetView>
  </sheetViews>
  <sheetFormatPr defaultColWidth="9.125" defaultRowHeight="18" x14ac:dyDescent="0.45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125" style="1" customWidth="1"/>
    <col min="8" max="8" width="1.375" style="1" customWidth="1"/>
    <col min="9" max="9" width="17" style="1" customWidth="1"/>
    <col min="10" max="10" width="1.375" style="1" customWidth="1"/>
    <col min="11" max="11" width="14.125" style="1" customWidth="1"/>
    <col min="12" max="16384" width="9.125" style="1"/>
  </cols>
  <sheetData>
    <row r="1" spans="1:11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5" spans="1:11" ht="19.5" x14ac:dyDescent="0.45">
      <c r="A5" s="35" t="s">
        <v>172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7" spans="1:11" ht="19.5" x14ac:dyDescent="0.45">
      <c r="A7" s="30" t="s">
        <v>173</v>
      </c>
      <c r="B7" s="31"/>
      <c r="C7" s="31"/>
      <c r="E7" s="30" t="s">
        <v>128</v>
      </c>
      <c r="F7" s="31"/>
      <c r="G7" s="31"/>
      <c r="I7" s="30" t="s">
        <v>7</v>
      </c>
      <c r="J7" s="31"/>
      <c r="K7" s="31"/>
    </row>
    <row r="8" spans="1:11" ht="39" x14ac:dyDescent="0.45">
      <c r="A8" s="3" t="s">
        <v>174</v>
      </c>
      <c r="C8" s="3" t="s">
        <v>86</v>
      </c>
      <c r="E8" s="3" t="s">
        <v>175</v>
      </c>
      <c r="G8" s="3" t="s">
        <v>176</v>
      </c>
      <c r="I8" s="3" t="s">
        <v>175</v>
      </c>
      <c r="K8" s="3" t="s">
        <v>176</v>
      </c>
    </row>
    <row r="9" spans="1:11" x14ac:dyDescent="0.45">
      <c r="A9" s="4" t="s">
        <v>177</v>
      </c>
      <c r="C9" s="5" t="s">
        <v>100</v>
      </c>
      <c r="E9" s="6">
        <v>961643820</v>
      </c>
      <c r="G9" s="9">
        <f>E9/E14</f>
        <v>0.20431444183327263</v>
      </c>
      <c r="I9" s="6">
        <v>6923835590</v>
      </c>
      <c r="K9" s="9">
        <f>I9/I14</f>
        <v>0.35746486983041215</v>
      </c>
    </row>
    <row r="10" spans="1:11" x14ac:dyDescent="0.45">
      <c r="A10" s="4" t="s">
        <v>178</v>
      </c>
      <c r="C10" s="5" t="s">
        <v>94</v>
      </c>
      <c r="E10" s="6">
        <v>18453101</v>
      </c>
      <c r="G10" s="9">
        <f>E10/E14</f>
        <v>3.9206148393986506E-3</v>
      </c>
      <c r="I10" s="6">
        <v>118725065</v>
      </c>
      <c r="K10" s="9">
        <f>I10/I14</f>
        <v>6.1295562776111819E-3</v>
      </c>
    </row>
    <row r="11" spans="1:11" x14ac:dyDescent="0.45">
      <c r="A11" s="4" t="s">
        <v>179</v>
      </c>
      <c r="C11" s="5" t="s">
        <v>98</v>
      </c>
      <c r="E11" s="6">
        <v>52052405</v>
      </c>
      <c r="G11" s="9">
        <f>E11/E14</f>
        <v>1.1059248603765217E-2</v>
      </c>
      <c r="I11" s="6">
        <v>185268053</v>
      </c>
      <c r="K11" s="9">
        <f>I11/I14</f>
        <v>9.5650480992109897E-3</v>
      </c>
    </row>
    <row r="12" spans="1:11" x14ac:dyDescent="0.45">
      <c r="A12" s="4" t="s">
        <v>180</v>
      </c>
      <c r="C12" s="5" t="s">
        <v>107</v>
      </c>
      <c r="E12" s="6">
        <v>3674536170</v>
      </c>
      <c r="G12" s="9">
        <f>E12/E14</f>
        <v>0.78070569472356344</v>
      </c>
      <c r="I12" s="6">
        <v>12047469826</v>
      </c>
      <c r="K12" s="9">
        <f>I12/I14</f>
        <v>0.62198866179849721</v>
      </c>
    </row>
    <row r="13" spans="1:11" ht="19.5" x14ac:dyDescent="0.5">
      <c r="A13" s="4" t="s">
        <v>181</v>
      </c>
      <c r="C13" s="5" t="s">
        <v>182</v>
      </c>
      <c r="E13" s="19">
        <v>0</v>
      </c>
      <c r="F13" s="19"/>
      <c r="G13" s="19">
        <v>0</v>
      </c>
      <c r="H13" s="5"/>
      <c r="I13" s="6">
        <v>93977091</v>
      </c>
      <c r="K13" s="9">
        <f>I13/I14</f>
        <v>4.8518639942685005E-3</v>
      </c>
    </row>
    <row r="14" spans="1:11" x14ac:dyDescent="0.45">
      <c r="A14" s="7" t="s">
        <v>18</v>
      </c>
      <c r="E14" s="7">
        <f>SUM(E9:$E$13)</f>
        <v>4706685496</v>
      </c>
      <c r="G14" s="27">
        <f>SUM(G9:$G$13)</f>
        <v>1</v>
      </c>
      <c r="I14" s="7">
        <f>SUM(I9:$I$13)</f>
        <v>19369275625</v>
      </c>
      <c r="K14" s="27">
        <f>SUM(K9:$K$13)</f>
        <v>1</v>
      </c>
    </row>
    <row r="15" spans="1:11" x14ac:dyDescent="0.45">
      <c r="E15" s="8"/>
      <c r="G15" s="8"/>
      <c r="I15" s="8"/>
      <c r="K15" s="8"/>
    </row>
  </sheetData>
  <sheetProtection algorithmName="SHA-512" hashValue="W0JPRClrxGDFervzGkdgCBE5B7RCqS9/FoHbzwtSy1fdrJsuZdYkw1YdsOvWxTySWSbad2dJ+Rg7hbg2yfLEhg==" saltValue="ugCLFhE5xE4xr/7jC0VWSQ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rightToLeft="1" tabSelected="1" view="pageBreakPreview" zoomScale="60" zoomScaleNormal="100" workbookViewId="0">
      <selection sqref="A1:E11"/>
    </sheetView>
  </sheetViews>
  <sheetFormatPr defaultColWidth="9.125" defaultRowHeight="18" x14ac:dyDescent="0.45"/>
  <cols>
    <col min="1" max="1" width="25.625" style="1" customWidth="1"/>
    <col min="2" max="2" width="1.375" style="1" customWidth="1"/>
    <col min="3" max="3" width="18.375" style="1" customWidth="1"/>
    <col min="4" max="4" width="1.375" style="1" customWidth="1"/>
    <col min="5" max="5" width="18.375" style="1" customWidth="1"/>
    <col min="6" max="16384" width="9.125" style="1"/>
  </cols>
  <sheetData>
    <row r="1" spans="1:5" ht="20.100000000000001" customHeight="1" x14ac:dyDescent="0.45">
      <c r="A1" s="28" t="s">
        <v>0</v>
      </c>
      <c r="B1" s="29"/>
      <c r="C1" s="29"/>
      <c r="D1" s="29"/>
      <c r="E1" s="29"/>
    </row>
    <row r="2" spans="1:5" ht="20.100000000000001" customHeight="1" x14ac:dyDescent="0.45">
      <c r="A2" s="28" t="s">
        <v>112</v>
      </c>
      <c r="B2" s="29"/>
      <c r="C2" s="29"/>
      <c r="D2" s="29"/>
      <c r="E2" s="29"/>
    </row>
    <row r="3" spans="1:5" ht="20.100000000000001" customHeight="1" x14ac:dyDescent="0.45">
      <c r="A3" s="28" t="s">
        <v>2</v>
      </c>
      <c r="B3" s="29"/>
      <c r="C3" s="29"/>
      <c r="D3" s="29"/>
      <c r="E3" s="29"/>
    </row>
    <row r="5" spans="1:5" ht="19.5" x14ac:dyDescent="0.45">
      <c r="A5" s="35" t="s">
        <v>183</v>
      </c>
      <c r="B5" s="29"/>
      <c r="C5" s="29"/>
      <c r="D5" s="29"/>
      <c r="E5" s="29"/>
    </row>
    <row r="7" spans="1:5" ht="19.5" x14ac:dyDescent="0.45">
      <c r="C7" s="2" t="s">
        <v>128</v>
      </c>
      <c r="E7" s="2" t="s">
        <v>7</v>
      </c>
    </row>
    <row r="8" spans="1:5" ht="19.5" x14ac:dyDescent="0.45">
      <c r="A8" s="3" t="s">
        <v>124</v>
      </c>
      <c r="C8" s="3" t="s">
        <v>90</v>
      </c>
      <c r="E8" s="3" t="s">
        <v>90</v>
      </c>
    </row>
    <row r="9" spans="1:5" ht="19.5" x14ac:dyDescent="0.5">
      <c r="A9" s="4" t="s">
        <v>184</v>
      </c>
      <c r="C9" s="19">
        <v>0</v>
      </c>
      <c r="D9" s="5"/>
      <c r="E9" s="6">
        <v>29924871999</v>
      </c>
    </row>
    <row r="10" spans="1:5" ht="19.5" x14ac:dyDescent="0.45">
      <c r="A10" s="7" t="s">
        <v>18</v>
      </c>
      <c r="C10" s="15">
        <f>SUM(C9:$C$9)</f>
        <v>0</v>
      </c>
      <c r="E10" s="7">
        <f>SUM(E9:$E$9)</f>
        <v>29924871999</v>
      </c>
    </row>
    <row r="11" spans="1:5" x14ac:dyDescent="0.45">
      <c r="C11" s="8"/>
      <c r="E11" s="8"/>
    </row>
  </sheetData>
  <sheetProtection algorithmName="SHA-512" hashValue="2hlm8rq9ScWd51OMraMt6irRrK7DRyj5QUpDk2705hGexrIZHwUd9raSAp8Ysq7V49qCf90LUPeROMhxi2Ql1g==" saltValue="FGAHqaZKwwDEs9FaUpJ6Gg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rightToLeft="1" view="pageBreakPreview" zoomScale="60" zoomScaleNormal="100" workbookViewId="0">
      <selection activeCell="U4" sqref="U4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1.375" style="1" customWidth="1"/>
    <col min="10" max="10" width="17" style="1" customWidth="1"/>
    <col min="11" max="11" width="1.375" style="1" customWidth="1"/>
    <col min="12" max="12" width="11.375" style="1" customWidth="1"/>
    <col min="13" max="13" width="17" style="1" customWidth="1"/>
    <col min="14" max="14" width="1.375" style="1" customWidth="1"/>
    <col min="15" max="15" width="12.75" style="1" customWidth="1"/>
    <col min="16" max="16" width="1.375" style="1" customWidth="1"/>
    <col min="17" max="17" width="11.375" style="1" customWidth="1"/>
    <col min="18" max="18" width="1.375" style="1" customWidth="1"/>
    <col min="19" max="19" width="17" style="1" customWidth="1"/>
    <col min="20" max="20" width="1.375" style="1" customWidth="1"/>
    <col min="21" max="21" width="17" style="1" customWidth="1"/>
    <col min="22" max="22" width="1.375" style="1" customWidth="1"/>
    <col min="23" max="23" width="8.625" style="1" customWidth="1"/>
    <col min="24" max="16384" width="9.125" style="1"/>
  </cols>
  <sheetData>
    <row r="1" spans="1:23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5" spans="1:23" ht="19.5" x14ac:dyDescent="0.45">
      <c r="A5" s="35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9.5" x14ac:dyDescent="0.45">
      <c r="A6" s="35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8" spans="1:23" ht="19.5" x14ac:dyDescent="0.45">
      <c r="C8" s="30" t="s">
        <v>5</v>
      </c>
      <c r="D8" s="31"/>
      <c r="E8" s="31"/>
      <c r="F8" s="31"/>
      <c r="G8" s="31"/>
      <c r="I8" s="30" t="s">
        <v>6</v>
      </c>
      <c r="J8" s="31"/>
      <c r="K8" s="31"/>
      <c r="L8" s="31"/>
      <c r="M8" s="31"/>
      <c r="O8" s="30" t="s">
        <v>7</v>
      </c>
      <c r="P8" s="31"/>
      <c r="Q8" s="31"/>
      <c r="R8" s="31"/>
      <c r="S8" s="31"/>
      <c r="T8" s="31"/>
      <c r="U8" s="31"/>
      <c r="V8" s="31"/>
      <c r="W8" s="31"/>
    </row>
    <row r="9" spans="1:23" x14ac:dyDescent="0.45">
      <c r="A9" s="32" t="s">
        <v>8</v>
      </c>
      <c r="C9" s="32" t="s">
        <v>9</v>
      </c>
      <c r="E9" s="32" t="s">
        <v>10</v>
      </c>
      <c r="G9" s="32" t="s">
        <v>11</v>
      </c>
      <c r="I9" s="32" t="s">
        <v>12</v>
      </c>
      <c r="J9" s="29"/>
      <c r="L9" s="32" t="s">
        <v>13</v>
      </c>
      <c r="M9" s="29"/>
      <c r="O9" s="32" t="s">
        <v>9</v>
      </c>
      <c r="Q9" s="34" t="s">
        <v>14</v>
      </c>
      <c r="S9" s="32" t="s">
        <v>10</v>
      </c>
      <c r="U9" s="32" t="s">
        <v>11</v>
      </c>
      <c r="W9" s="34" t="s">
        <v>15</v>
      </c>
    </row>
    <row r="10" spans="1:23" x14ac:dyDescent="0.45">
      <c r="A10" s="33"/>
      <c r="C10" s="33"/>
      <c r="E10" s="33"/>
      <c r="G10" s="33"/>
      <c r="I10" s="13" t="s">
        <v>9</v>
      </c>
      <c r="J10" s="13" t="s">
        <v>10</v>
      </c>
      <c r="L10" s="13" t="s">
        <v>9</v>
      </c>
      <c r="M10" s="13" t="s">
        <v>16</v>
      </c>
      <c r="O10" s="33"/>
      <c r="Q10" s="33"/>
      <c r="S10" s="33"/>
      <c r="U10" s="33"/>
      <c r="W10" s="33"/>
    </row>
    <row r="11" spans="1:23" x14ac:dyDescent="0.45">
      <c r="A11" s="14" t="s">
        <v>17</v>
      </c>
      <c r="C11" s="6">
        <v>95304661</v>
      </c>
      <c r="E11" s="6">
        <v>3003444236884</v>
      </c>
      <c r="G11" s="6">
        <v>3214921435062</v>
      </c>
      <c r="I11" s="6">
        <v>166608950</v>
      </c>
      <c r="J11" s="6">
        <v>5032620154316</v>
      </c>
      <c r="L11" s="6">
        <v>11620000</v>
      </c>
      <c r="M11" s="6">
        <v>339333003323</v>
      </c>
      <c r="O11" s="6">
        <v>250293611</v>
      </c>
      <c r="Q11" s="6">
        <v>23990</v>
      </c>
      <c r="S11" s="6">
        <v>7675185946729</v>
      </c>
      <c r="U11" s="6">
        <v>5994432076255</v>
      </c>
      <c r="W11" s="9">
        <v>0.96911165611743477</v>
      </c>
    </row>
    <row r="12" spans="1:23" x14ac:dyDescent="0.45">
      <c r="A12" s="7" t="s">
        <v>18</v>
      </c>
      <c r="C12" s="7">
        <f>SUM(C11:$C$11)</f>
        <v>95304661</v>
      </c>
      <c r="E12" s="7">
        <f>SUM(E11:$E$11)</f>
        <v>3003444236884</v>
      </c>
      <c r="G12" s="7">
        <f>SUM(G11:$G$11)</f>
        <v>3214921435062</v>
      </c>
      <c r="I12" s="7">
        <f>SUM(I11:$I$11)</f>
        <v>166608950</v>
      </c>
      <c r="J12" s="7">
        <f>SUM(J11:$J$11)</f>
        <v>5032620154316</v>
      </c>
      <c r="L12" s="7">
        <f>SUM(L11:$L$11)</f>
        <v>11620000</v>
      </c>
      <c r="M12" s="7">
        <f>SUM(M11:$M$11)</f>
        <v>339333003323</v>
      </c>
      <c r="O12" s="7">
        <f>SUM(O11:$O$11)</f>
        <v>250293611</v>
      </c>
      <c r="Q12" s="7">
        <f>SUM(Q11:$Q$11)</f>
        <v>23990</v>
      </c>
      <c r="S12" s="7">
        <f>SUM(S11:$S$11)</f>
        <v>7675185946729</v>
      </c>
      <c r="U12" s="7">
        <f>SUM(U11:$U$11)</f>
        <v>5994432076255</v>
      </c>
      <c r="W12" s="10">
        <f>SUM(W11:$W$11)</f>
        <v>0.96911165611743477</v>
      </c>
    </row>
    <row r="13" spans="1:23" x14ac:dyDescent="0.45">
      <c r="C13" s="8"/>
      <c r="E13" s="8"/>
      <c r="G13" s="8"/>
      <c r="I13" s="8"/>
      <c r="J13" s="8"/>
      <c r="L13" s="8"/>
      <c r="M13" s="8"/>
      <c r="O13" s="8"/>
      <c r="Q13" s="8"/>
      <c r="S13" s="8"/>
      <c r="U13" s="8"/>
      <c r="W13" s="8"/>
    </row>
  </sheetData>
  <sheetProtection algorithmName="SHA-512" hashValue="GyizAFFcOdCPf8L4tp/CXpHkJSotiCqDj6/nmV7DSniv5Y8GrZh4u4cQSn884MSCK/yDHYAHtD+jXAIelxGL1A==" saltValue="fVB7msj39kW1cIjHZh25XA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sqref="A1:Q10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14.125" style="1" customWidth="1"/>
    <col min="4" max="4" width="1.375" style="1" customWidth="1"/>
    <col min="5" max="5" width="14.125" style="1" customWidth="1"/>
    <col min="6" max="6" width="1.375" style="1" customWidth="1"/>
    <col min="7" max="7" width="14.125" style="1" customWidth="1"/>
    <col min="8" max="8" width="1.375" style="1" customWidth="1"/>
    <col min="9" max="9" width="14.125" style="1" customWidth="1"/>
    <col min="10" max="10" width="1.375" style="1" customWidth="1"/>
    <col min="11" max="11" width="14.125" style="1" customWidth="1"/>
    <col min="12" max="12" width="1.375" style="1" customWidth="1"/>
    <col min="13" max="13" width="14.125" style="1" customWidth="1"/>
    <col min="14" max="14" width="1.375" style="1" customWidth="1"/>
    <col min="15" max="15" width="14.125" style="1" customWidth="1"/>
    <col min="16" max="16" width="1.375" style="1" customWidth="1"/>
    <col min="17" max="17" width="14.125" style="1" customWidth="1"/>
    <col min="18" max="16384" width="9.125" style="1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19.5" x14ac:dyDescent="0.45">
      <c r="A5" s="35" t="s">
        <v>19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19.5" x14ac:dyDescent="0.45">
      <c r="C7" s="30" t="s">
        <v>5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19.5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s="16" customFormat="1" ht="19.5" x14ac:dyDescent="0.5">
      <c r="A9" s="15" t="s">
        <v>18</v>
      </c>
      <c r="C9" s="15">
        <f>SUM($C$8)</f>
        <v>0</v>
      </c>
      <c r="E9" s="15">
        <f>SUM($E$8)</f>
        <v>0</v>
      </c>
      <c r="I9" s="15">
        <f>SUM($I$8)</f>
        <v>0</v>
      </c>
      <c r="K9" s="15">
        <f>SUM($K$8)</f>
        <v>0</v>
      </c>
      <c r="M9" s="15">
        <f>SUM($M$8)</f>
        <v>0</v>
      </c>
      <c r="Q9" s="15">
        <f>SUM($Q$8)</f>
        <v>0</v>
      </c>
    </row>
    <row r="10" spans="1:17" x14ac:dyDescent="0.45">
      <c r="C10" s="8"/>
      <c r="E10" s="8"/>
      <c r="I10" s="8"/>
      <c r="K10" s="8"/>
      <c r="M10" s="8"/>
      <c r="Q10" s="8"/>
    </row>
  </sheetData>
  <sheetProtection algorithmName="SHA-512" hashValue="R8uBcg6LS54+5Uol8w9Pr+eKS55D92BzKAlCT45xQZpg1wNgezYvBL+Gde3/yQ32p3mten1A07p9sN8vVDWeZg==" saltValue="2F03Y7XdSeNOsumZSpbUh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rightToLeft="1" view="pageBreakPreview" zoomScale="60" zoomScaleNormal="100" workbookViewId="0">
      <selection sqref="A1:AI22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8.62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375" style="1" customWidth="1"/>
    <col min="18" max="18" width="1.375" style="1" customWidth="1"/>
    <col min="19" max="19" width="18.375" style="1" customWidth="1"/>
    <col min="20" max="20" width="1.375" style="1" customWidth="1"/>
    <col min="21" max="21" width="11.375" style="1" customWidth="1"/>
    <col min="22" max="22" width="18.375" style="1" customWidth="1"/>
    <col min="23" max="23" width="1.375" style="1" customWidth="1"/>
    <col min="24" max="24" width="11.375" style="1" customWidth="1"/>
    <col min="25" max="25" width="18.37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375" style="1" customWidth="1"/>
    <col min="32" max="32" width="1.375" style="1" customWidth="1"/>
    <col min="33" max="33" width="18.375" style="1" customWidth="1"/>
    <col min="34" max="34" width="1.375" style="1" customWidth="1"/>
    <col min="35" max="35" width="8.625" style="1" customWidth="1"/>
    <col min="36" max="16384" width="9.125" style="1"/>
  </cols>
  <sheetData>
    <row r="1" spans="1:35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5" spans="1:35" ht="19.5" x14ac:dyDescent="0.45">
      <c r="A5" s="35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7" spans="1:35" ht="19.5" x14ac:dyDescent="0.45">
      <c r="C7" s="30" t="s">
        <v>26</v>
      </c>
      <c r="D7" s="31"/>
      <c r="E7" s="31"/>
      <c r="F7" s="31"/>
      <c r="G7" s="31"/>
      <c r="H7" s="31"/>
      <c r="I7" s="31"/>
      <c r="J7" s="31"/>
      <c r="K7" s="31"/>
      <c r="L7" s="31"/>
      <c r="M7" s="31"/>
      <c r="O7" s="30" t="s">
        <v>5</v>
      </c>
      <c r="P7" s="31"/>
      <c r="Q7" s="31"/>
      <c r="R7" s="31"/>
      <c r="S7" s="31"/>
      <c r="U7" s="30" t="s">
        <v>6</v>
      </c>
      <c r="V7" s="31"/>
      <c r="W7" s="31"/>
      <c r="X7" s="31"/>
      <c r="Y7" s="31"/>
      <c r="AA7" s="30" t="s">
        <v>7</v>
      </c>
      <c r="AB7" s="31"/>
      <c r="AC7" s="31"/>
      <c r="AD7" s="31"/>
      <c r="AE7" s="31"/>
      <c r="AF7" s="31"/>
      <c r="AG7" s="31"/>
      <c r="AH7" s="31"/>
      <c r="AI7" s="31"/>
    </row>
    <row r="8" spans="1:35" x14ac:dyDescent="0.45">
      <c r="A8" s="32" t="s">
        <v>27</v>
      </c>
      <c r="C8" s="34" t="s">
        <v>28</v>
      </c>
      <c r="E8" s="34" t="s">
        <v>29</v>
      </c>
      <c r="G8" s="34" t="s">
        <v>30</v>
      </c>
      <c r="I8" s="34" t="s">
        <v>31</v>
      </c>
      <c r="K8" s="34" t="s">
        <v>32</v>
      </c>
      <c r="M8" s="34" t="s">
        <v>24</v>
      </c>
      <c r="O8" s="32" t="s">
        <v>9</v>
      </c>
      <c r="Q8" s="32" t="s">
        <v>10</v>
      </c>
      <c r="S8" s="32" t="s">
        <v>11</v>
      </c>
      <c r="U8" s="32" t="s">
        <v>12</v>
      </c>
      <c r="V8" s="29"/>
      <c r="X8" s="32" t="s">
        <v>13</v>
      </c>
      <c r="Y8" s="29"/>
      <c r="AA8" s="32" t="s">
        <v>9</v>
      </c>
      <c r="AC8" s="34" t="s">
        <v>33</v>
      </c>
      <c r="AE8" s="32" t="s">
        <v>10</v>
      </c>
      <c r="AG8" s="32" t="s">
        <v>11</v>
      </c>
      <c r="AI8" s="34" t="s">
        <v>15</v>
      </c>
    </row>
    <row r="9" spans="1:35" x14ac:dyDescent="0.45">
      <c r="A9" s="33"/>
      <c r="C9" s="33"/>
      <c r="E9" s="33"/>
      <c r="G9" s="33"/>
      <c r="I9" s="33"/>
      <c r="K9" s="33"/>
      <c r="M9" s="33"/>
      <c r="O9" s="33"/>
      <c r="Q9" s="33"/>
      <c r="S9" s="33"/>
      <c r="U9" s="13" t="s">
        <v>9</v>
      </c>
      <c r="V9" s="13" t="s">
        <v>10</v>
      </c>
      <c r="X9" s="13" t="s">
        <v>9</v>
      </c>
      <c r="Y9" s="13" t="s">
        <v>16</v>
      </c>
      <c r="AA9" s="33"/>
      <c r="AC9" s="33"/>
      <c r="AE9" s="33"/>
      <c r="AG9" s="33"/>
      <c r="AI9" s="33"/>
    </row>
    <row r="10" spans="1:35" ht="36" x14ac:dyDescent="0.45">
      <c r="A10" s="14" t="s">
        <v>34</v>
      </c>
      <c r="C10" s="5" t="s">
        <v>35</v>
      </c>
      <c r="E10" s="5" t="s">
        <v>36</v>
      </c>
      <c r="G10" s="5" t="s">
        <v>37</v>
      </c>
      <c r="I10" s="5" t="s">
        <v>38</v>
      </c>
      <c r="K10" s="5" t="s">
        <v>39</v>
      </c>
      <c r="M10" s="17">
        <v>0</v>
      </c>
      <c r="O10" s="6">
        <v>900</v>
      </c>
      <c r="Q10" s="6">
        <v>885075997</v>
      </c>
      <c r="S10" s="6">
        <v>857335477</v>
      </c>
      <c r="U10" s="17">
        <v>0</v>
      </c>
      <c r="V10" s="17">
        <v>0</v>
      </c>
      <c r="X10" s="6">
        <v>200</v>
      </c>
      <c r="Y10" s="6">
        <v>189319505</v>
      </c>
      <c r="AA10" s="6">
        <v>700</v>
      </c>
      <c r="AC10" s="6">
        <v>932000</v>
      </c>
      <c r="AE10" s="6">
        <v>688392442</v>
      </c>
      <c r="AG10" s="6">
        <v>652122730</v>
      </c>
      <c r="AI10" s="9">
        <v>1.0542779212821607E-4</v>
      </c>
    </row>
    <row r="11" spans="1:35" ht="36" x14ac:dyDescent="0.45">
      <c r="A11" s="14" t="s">
        <v>40</v>
      </c>
      <c r="C11" s="5" t="s">
        <v>35</v>
      </c>
      <c r="E11" s="5" t="s">
        <v>41</v>
      </c>
      <c r="G11" s="5" t="s">
        <v>42</v>
      </c>
      <c r="I11" s="5" t="s">
        <v>43</v>
      </c>
      <c r="K11" s="17">
        <v>0</v>
      </c>
      <c r="M11" s="17">
        <v>0</v>
      </c>
      <c r="O11" s="6">
        <v>4960</v>
      </c>
      <c r="Q11" s="6">
        <v>16837665539</v>
      </c>
      <c r="S11" s="6">
        <v>19683396440</v>
      </c>
      <c r="U11" s="17">
        <v>0</v>
      </c>
      <c r="V11" s="17">
        <v>0</v>
      </c>
      <c r="X11" s="17">
        <v>0</v>
      </c>
      <c r="Y11" s="17">
        <v>0</v>
      </c>
      <c r="Z11" s="5"/>
      <c r="AA11" s="6">
        <v>4960</v>
      </c>
      <c r="AC11" s="6">
        <v>4020647</v>
      </c>
      <c r="AE11" s="6">
        <v>16837665539</v>
      </c>
      <c r="AG11" s="6">
        <v>19933933596</v>
      </c>
      <c r="AI11" s="9">
        <v>3.2226918504385678E-3</v>
      </c>
    </row>
    <row r="12" spans="1:35" ht="36" x14ac:dyDescent="0.45">
      <c r="A12" s="14" t="s">
        <v>44</v>
      </c>
      <c r="C12" s="5" t="s">
        <v>35</v>
      </c>
      <c r="E12" s="5" t="s">
        <v>41</v>
      </c>
      <c r="G12" s="5" t="s">
        <v>45</v>
      </c>
      <c r="I12" s="5" t="s">
        <v>46</v>
      </c>
      <c r="K12" s="5" t="s">
        <v>39</v>
      </c>
      <c r="M12" s="17">
        <v>0</v>
      </c>
      <c r="O12" s="6">
        <v>9100</v>
      </c>
      <c r="Q12" s="6">
        <v>8629930869</v>
      </c>
      <c r="S12" s="6">
        <v>7886346877</v>
      </c>
      <c r="U12" s="17">
        <v>0</v>
      </c>
      <c r="V12" s="17">
        <v>0</v>
      </c>
      <c r="X12" s="17">
        <v>0</v>
      </c>
      <c r="Y12" s="17">
        <v>0</v>
      </c>
      <c r="Z12" s="5"/>
      <c r="AA12" s="6">
        <v>9100</v>
      </c>
      <c r="AC12" s="6">
        <v>867000</v>
      </c>
      <c r="AE12" s="6">
        <v>8629930869</v>
      </c>
      <c r="AG12" s="6">
        <v>7886346877</v>
      </c>
      <c r="AI12" s="9">
        <v>1.2749749409890405E-3</v>
      </c>
    </row>
    <row r="13" spans="1:35" ht="36" x14ac:dyDescent="0.45">
      <c r="A13" s="14" t="s">
        <v>47</v>
      </c>
      <c r="C13" s="5" t="s">
        <v>35</v>
      </c>
      <c r="E13" s="5" t="s">
        <v>41</v>
      </c>
      <c r="G13" s="5" t="s">
        <v>48</v>
      </c>
      <c r="I13" s="5" t="s">
        <v>49</v>
      </c>
      <c r="K13" s="5" t="s">
        <v>39</v>
      </c>
      <c r="M13" s="17">
        <v>0</v>
      </c>
      <c r="O13" s="6">
        <v>24920</v>
      </c>
      <c r="Q13" s="6">
        <v>24681310019</v>
      </c>
      <c r="S13" s="6">
        <v>24909409000</v>
      </c>
      <c r="U13" s="17">
        <v>0</v>
      </c>
      <c r="V13" s="17">
        <v>0</v>
      </c>
      <c r="X13" s="17">
        <v>0</v>
      </c>
      <c r="Y13" s="17">
        <v>0</v>
      </c>
      <c r="Z13" s="5"/>
      <c r="AA13" s="6">
        <v>24920</v>
      </c>
      <c r="AC13" s="6">
        <v>947000</v>
      </c>
      <c r="AE13" s="6">
        <v>24681310019</v>
      </c>
      <c r="AG13" s="6">
        <v>23589210323</v>
      </c>
      <c r="AI13" s="9">
        <v>3.8136354523358087E-3</v>
      </c>
    </row>
    <row r="14" spans="1:35" ht="36" x14ac:dyDescent="0.45">
      <c r="A14" s="14" t="s">
        <v>50</v>
      </c>
      <c r="C14" s="5" t="s">
        <v>35</v>
      </c>
      <c r="E14" s="5" t="s">
        <v>41</v>
      </c>
      <c r="G14" s="5" t="s">
        <v>51</v>
      </c>
      <c r="I14" s="5" t="s">
        <v>52</v>
      </c>
      <c r="K14" s="5" t="s">
        <v>39</v>
      </c>
      <c r="M14" s="17">
        <v>0</v>
      </c>
      <c r="O14" s="6">
        <v>4948</v>
      </c>
      <c r="Q14" s="6">
        <v>4938679586</v>
      </c>
      <c r="S14" s="6">
        <v>4055640568</v>
      </c>
      <c r="U14" s="17">
        <v>0</v>
      </c>
      <c r="V14" s="17">
        <v>0</v>
      </c>
      <c r="X14" s="6">
        <v>400</v>
      </c>
      <c r="Y14" s="6">
        <v>342254680</v>
      </c>
      <c r="AA14" s="6">
        <v>4548</v>
      </c>
      <c r="AC14" s="6">
        <v>856000</v>
      </c>
      <c r="AE14" s="6">
        <v>4539433055</v>
      </c>
      <c r="AG14" s="6">
        <v>3891433438</v>
      </c>
      <c r="AI14" s="9">
        <v>6.2912273519779498E-4</v>
      </c>
    </row>
    <row r="15" spans="1:35" ht="54" x14ac:dyDescent="0.45">
      <c r="A15" s="14" t="s">
        <v>53</v>
      </c>
      <c r="C15" s="5" t="s">
        <v>35</v>
      </c>
      <c r="E15" s="5" t="s">
        <v>36</v>
      </c>
      <c r="G15" s="5" t="s">
        <v>54</v>
      </c>
      <c r="I15" s="5" t="s">
        <v>55</v>
      </c>
      <c r="K15" s="5" t="s">
        <v>56</v>
      </c>
      <c r="M15" s="17">
        <v>0</v>
      </c>
      <c r="O15" s="6">
        <v>600</v>
      </c>
      <c r="Q15" s="6">
        <v>553435710</v>
      </c>
      <c r="S15" s="6">
        <v>563760900</v>
      </c>
      <c r="U15" s="17">
        <v>0</v>
      </c>
      <c r="V15" s="17">
        <v>0</v>
      </c>
      <c r="X15" s="17">
        <v>0</v>
      </c>
      <c r="Y15" s="17">
        <v>0</v>
      </c>
      <c r="Z15" s="5"/>
      <c r="AA15" s="6">
        <v>600</v>
      </c>
      <c r="AC15" s="6">
        <v>970001</v>
      </c>
      <c r="AE15" s="6">
        <v>553435710</v>
      </c>
      <c r="AG15" s="6">
        <v>581753250</v>
      </c>
      <c r="AI15" s="9">
        <v>9.4051254295206228E-5</v>
      </c>
    </row>
    <row r="16" spans="1:35" ht="36" x14ac:dyDescent="0.45">
      <c r="A16" s="14" t="s">
        <v>57</v>
      </c>
      <c r="C16" s="5" t="s">
        <v>35</v>
      </c>
      <c r="E16" s="5" t="s">
        <v>36</v>
      </c>
      <c r="G16" s="5" t="s">
        <v>58</v>
      </c>
      <c r="I16" s="5" t="s">
        <v>59</v>
      </c>
      <c r="K16" s="5" t="s">
        <v>60</v>
      </c>
      <c r="M16" s="17">
        <v>0</v>
      </c>
      <c r="O16" s="6">
        <v>17000</v>
      </c>
      <c r="Q16" s="6">
        <v>15629891686</v>
      </c>
      <c r="S16" s="6">
        <v>10620484375</v>
      </c>
      <c r="U16" s="17">
        <v>0</v>
      </c>
      <c r="V16" s="17">
        <v>0</v>
      </c>
      <c r="X16" s="17">
        <v>0</v>
      </c>
      <c r="Y16" s="17">
        <v>0</v>
      </c>
      <c r="Z16" s="5"/>
      <c r="AA16" s="6">
        <v>17000</v>
      </c>
      <c r="AC16" s="6">
        <v>625000</v>
      </c>
      <c r="AE16" s="6">
        <v>15629891686</v>
      </c>
      <c r="AG16" s="6">
        <v>10620484375</v>
      </c>
      <c r="AI16" s="9">
        <v>1.7169992203591288E-3</v>
      </c>
    </row>
    <row r="17" spans="1:35" ht="36" x14ac:dyDescent="0.45">
      <c r="A17" s="14" t="s">
        <v>61</v>
      </c>
      <c r="C17" s="5" t="s">
        <v>35</v>
      </c>
      <c r="E17" s="5" t="s">
        <v>36</v>
      </c>
      <c r="G17" s="5" t="s">
        <v>62</v>
      </c>
      <c r="I17" s="5" t="s">
        <v>63</v>
      </c>
      <c r="K17" s="5" t="s">
        <v>56</v>
      </c>
      <c r="M17" s="17">
        <v>0</v>
      </c>
      <c r="O17" s="6">
        <v>6800</v>
      </c>
      <c r="Q17" s="6">
        <v>6245021202</v>
      </c>
      <c r="S17" s="6">
        <v>6593196700</v>
      </c>
      <c r="U17" s="17">
        <v>0</v>
      </c>
      <c r="V17" s="17">
        <v>0</v>
      </c>
      <c r="X17" s="17">
        <v>0</v>
      </c>
      <c r="Y17" s="17">
        <v>0</v>
      </c>
      <c r="Z17" s="5"/>
      <c r="AA17" s="6">
        <v>6800</v>
      </c>
      <c r="AC17" s="6">
        <v>1000000</v>
      </c>
      <c r="AE17" s="6">
        <v>6245021202</v>
      </c>
      <c r="AG17" s="6">
        <v>6797110000</v>
      </c>
      <c r="AI17" s="9">
        <v>1.0988795010298425E-3</v>
      </c>
    </row>
    <row r="18" spans="1:35" ht="36" x14ac:dyDescent="0.45">
      <c r="A18" s="14" t="s">
        <v>64</v>
      </c>
      <c r="C18" s="5" t="s">
        <v>65</v>
      </c>
      <c r="E18" s="5" t="s">
        <v>41</v>
      </c>
      <c r="G18" s="5" t="s">
        <v>66</v>
      </c>
      <c r="I18" s="5" t="s">
        <v>67</v>
      </c>
      <c r="K18" s="5" t="s">
        <v>60</v>
      </c>
      <c r="M18" s="17">
        <v>0</v>
      </c>
      <c r="O18" s="6">
        <v>2810</v>
      </c>
      <c r="Q18" s="6">
        <v>2724957615</v>
      </c>
      <c r="S18" s="6">
        <v>2415572945</v>
      </c>
      <c r="U18" s="17">
        <v>0</v>
      </c>
      <c r="V18" s="17">
        <v>0</v>
      </c>
      <c r="X18" s="17">
        <v>0</v>
      </c>
      <c r="Y18" s="17">
        <v>0</v>
      </c>
      <c r="Z18" s="5"/>
      <c r="AA18" s="6">
        <v>2810</v>
      </c>
      <c r="AC18" s="6">
        <v>860000</v>
      </c>
      <c r="AE18" s="6">
        <v>2724957615</v>
      </c>
      <c r="AG18" s="6">
        <v>2415572945</v>
      </c>
      <c r="AI18" s="9">
        <v>3.9052238267481135E-4</v>
      </c>
    </row>
    <row r="19" spans="1:35" ht="36" x14ac:dyDescent="0.45">
      <c r="A19" s="14" t="s">
        <v>68</v>
      </c>
      <c r="C19" s="5" t="s">
        <v>65</v>
      </c>
      <c r="E19" s="5" t="s">
        <v>41</v>
      </c>
      <c r="G19" s="5" t="s">
        <v>69</v>
      </c>
      <c r="I19" s="5" t="s">
        <v>70</v>
      </c>
      <c r="K19" s="5" t="s">
        <v>60</v>
      </c>
      <c r="M19" s="17">
        <v>0</v>
      </c>
      <c r="O19" s="6">
        <v>21000</v>
      </c>
      <c r="Q19" s="6">
        <v>21010875828</v>
      </c>
      <c r="S19" s="6">
        <v>19122869325</v>
      </c>
      <c r="U19" s="17">
        <v>0</v>
      </c>
      <c r="V19" s="17">
        <v>0</v>
      </c>
      <c r="X19" s="17">
        <v>0</v>
      </c>
      <c r="Y19" s="17">
        <v>0</v>
      </c>
      <c r="Z19" s="5"/>
      <c r="AA19" s="6">
        <v>21000</v>
      </c>
      <c r="AC19" s="6">
        <v>906500</v>
      </c>
      <c r="AE19" s="6">
        <v>21010875828</v>
      </c>
      <c r="AG19" s="6">
        <v>19028409487</v>
      </c>
      <c r="AI19" s="9">
        <v>3.0762970030595474E-3</v>
      </c>
    </row>
    <row r="20" spans="1:35" ht="36" x14ac:dyDescent="0.45">
      <c r="A20" s="14" t="s">
        <v>71</v>
      </c>
      <c r="C20" s="5" t="s">
        <v>35</v>
      </c>
      <c r="E20" s="5" t="s">
        <v>36</v>
      </c>
      <c r="G20" s="5" t="s">
        <v>72</v>
      </c>
      <c r="I20" s="5" t="s">
        <v>73</v>
      </c>
      <c r="K20" s="5" t="s">
        <v>74</v>
      </c>
      <c r="M20" s="17">
        <v>0</v>
      </c>
      <c r="O20" s="6">
        <v>22500</v>
      </c>
      <c r="Q20" s="6">
        <v>21748742898</v>
      </c>
      <c r="S20" s="6">
        <v>14843688750</v>
      </c>
      <c r="U20" s="17">
        <v>0</v>
      </c>
      <c r="V20" s="17">
        <v>0</v>
      </c>
      <c r="X20" s="17">
        <v>0</v>
      </c>
      <c r="Y20" s="17">
        <v>0</v>
      </c>
      <c r="Z20" s="5"/>
      <c r="AA20" s="6">
        <v>22500</v>
      </c>
      <c r="AC20" s="6">
        <v>660000</v>
      </c>
      <c r="AE20" s="6">
        <v>21748742898</v>
      </c>
      <c r="AG20" s="6">
        <v>14843688750</v>
      </c>
      <c r="AI20" s="9">
        <v>2.3997589103372297E-3</v>
      </c>
    </row>
    <row r="21" spans="1:35" ht="20.25" thickBot="1" x14ac:dyDescent="0.5">
      <c r="A21" s="7" t="s">
        <v>18</v>
      </c>
      <c r="M21" s="17"/>
      <c r="O21" s="7">
        <f>SUM(O10:$O$20)</f>
        <v>115538</v>
      </c>
      <c r="Q21" s="7">
        <f>SUM(Q10:$Q$20)</f>
        <v>123885586949</v>
      </c>
      <c r="S21" s="7">
        <f>SUM(S10:$S$20)</f>
        <v>111551701357</v>
      </c>
      <c r="U21" s="18">
        <f>SUM(U10:$U$20)</f>
        <v>0</v>
      </c>
      <c r="V21" s="18">
        <f>SUM(V10:$V$20)</f>
        <v>0</v>
      </c>
      <c r="X21" s="7">
        <f>SUM(X10:$X$20)</f>
        <v>600</v>
      </c>
      <c r="Y21" s="7">
        <f>SUM(Y10:$Y$20)</f>
        <v>531574185</v>
      </c>
      <c r="AA21" s="7">
        <f>SUM(AA10:$AA$20)</f>
        <v>114938</v>
      </c>
      <c r="AC21" s="7">
        <f>SUM(AC10:$AC$20)</f>
        <v>12644148</v>
      </c>
      <c r="AE21" s="7">
        <f>SUM(AE10:$AE$20)</f>
        <v>123289656863</v>
      </c>
      <c r="AG21" s="7">
        <f>SUM(AG10:$AG$20)</f>
        <v>110240065771</v>
      </c>
      <c r="AI21" s="10">
        <f>SUM(AI10:$AI$20)</f>
        <v>1.7822361042845195E-2</v>
      </c>
    </row>
    <row r="22" spans="1:35" ht="18.75" thickTop="1" x14ac:dyDescent="0.45">
      <c r="O22" s="8"/>
      <c r="Q22" s="8"/>
      <c r="S22" s="8"/>
      <c r="U22" s="8"/>
      <c r="V22" s="8"/>
      <c r="X22" s="8"/>
      <c r="Y22" s="8"/>
      <c r="AA22" s="8"/>
      <c r="AC22" s="8"/>
      <c r="AE22" s="8"/>
      <c r="AG22" s="8"/>
      <c r="AI22" s="8"/>
    </row>
  </sheetData>
  <sheetProtection algorithmName="SHA-512" hashValue="I+q++lF2qs0E0TgtgwgCsx2kTl6n8XikmaxA6VlYsfG/nyWqZULZCRinln7zoH3QW4CdEwC+KibR+U26p61OBg==" saltValue="9vI0uY30oSU+YPsFXSGRbQ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sqref="A1:M11"/>
    </sheetView>
  </sheetViews>
  <sheetFormatPr defaultColWidth="9.125" defaultRowHeight="18" x14ac:dyDescent="0.45"/>
  <cols>
    <col min="1" max="1" width="28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4.125" style="1" customWidth="1"/>
    <col min="8" max="8" width="1.375" style="1" customWidth="1"/>
    <col min="9" max="9" width="8.625" style="1" customWidth="1"/>
    <col min="10" max="10" width="1.375" style="1" customWidth="1"/>
    <col min="11" max="11" width="21.25" style="1" customWidth="1"/>
    <col min="12" max="12" width="1.375" style="1" customWidth="1"/>
    <col min="13" max="13" width="28.375" style="1" customWidth="1"/>
    <col min="14" max="16384" width="9.125" style="1"/>
  </cols>
  <sheetData>
    <row r="1" spans="1:13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19.5" x14ac:dyDescent="0.45">
      <c r="A5" s="35" t="s">
        <v>75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9.5" x14ac:dyDescent="0.45">
      <c r="A6" s="35" t="s">
        <v>76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8" spans="1:13" ht="19.5" x14ac:dyDescent="0.45">
      <c r="C8" s="30" t="s">
        <v>7</v>
      </c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39" x14ac:dyDescent="0.45">
      <c r="A9" s="2" t="s">
        <v>77</v>
      </c>
      <c r="C9" s="2" t="s">
        <v>9</v>
      </c>
      <c r="E9" s="2" t="s">
        <v>78</v>
      </c>
      <c r="G9" s="2" t="s">
        <v>79</v>
      </c>
      <c r="I9" s="2" t="s">
        <v>80</v>
      </c>
      <c r="K9" s="3" t="s">
        <v>81</v>
      </c>
      <c r="M9" s="2" t="s">
        <v>82</v>
      </c>
    </row>
    <row r="10" spans="1:13" s="16" customFormat="1" ht="19.5" x14ac:dyDescent="0.5">
      <c r="A10" s="15" t="s">
        <v>18</v>
      </c>
      <c r="K10" s="15">
        <f>SUM($K$9)</f>
        <v>0</v>
      </c>
    </row>
    <row r="11" spans="1:13" x14ac:dyDescent="0.45">
      <c r="K11" s="8"/>
    </row>
  </sheetData>
  <sheetProtection algorithmName="SHA-512" hashValue="08Q7/I60GsjQvRshoCm16n+NuneUMviYJiTmSu4vogEz0XrU/4V1pwqccMNgWAUH7lZH4QVyDqpf99y5DxzXKA==" saltValue="E4a0Xfi7N4DBl5nDVQFg2g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="60" zoomScaleNormal="100" workbookViewId="0">
      <selection sqref="A1:S15"/>
    </sheetView>
  </sheetViews>
  <sheetFormatPr defaultColWidth="9.125" defaultRowHeight="18" x14ac:dyDescent="0.45"/>
  <cols>
    <col min="1" max="1" width="21.25" style="1" customWidth="1"/>
    <col min="2" max="2" width="1.375" style="1" customWidth="1"/>
    <col min="3" max="3" width="18.37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37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8.375" style="1" customWidth="1"/>
    <col min="18" max="18" width="1.375" style="1" customWidth="1"/>
    <col min="19" max="19" width="10.75" style="1" customWidth="1"/>
    <col min="20" max="16384" width="9.125" style="1"/>
  </cols>
  <sheetData>
    <row r="1" spans="1:1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19.5" x14ac:dyDescent="0.45">
      <c r="A5" s="35" t="s">
        <v>83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19.5" x14ac:dyDescent="0.45">
      <c r="C7" s="30" t="s">
        <v>84</v>
      </c>
      <c r="D7" s="31"/>
      <c r="E7" s="31"/>
      <c r="F7" s="31"/>
      <c r="G7" s="31"/>
      <c r="H7" s="31"/>
      <c r="I7" s="31"/>
      <c r="K7" s="2" t="s">
        <v>5</v>
      </c>
      <c r="M7" s="30" t="s">
        <v>6</v>
      </c>
      <c r="N7" s="31"/>
      <c r="O7" s="31"/>
      <c r="Q7" s="30" t="s">
        <v>7</v>
      </c>
      <c r="R7" s="31"/>
      <c r="S7" s="31"/>
    </row>
    <row r="8" spans="1:19" ht="39" x14ac:dyDescent="0.45">
      <c r="A8" s="2" t="s">
        <v>85</v>
      </c>
      <c r="C8" s="2" t="s">
        <v>86</v>
      </c>
      <c r="E8" s="2" t="s">
        <v>87</v>
      </c>
      <c r="G8" s="3" t="s">
        <v>88</v>
      </c>
      <c r="I8" s="3" t="s">
        <v>89</v>
      </c>
      <c r="K8" s="2" t="s">
        <v>90</v>
      </c>
      <c r="M8" s="2" t="s">
        <v>91</v>
      </c>
      <c r="O8" s="2" t="s">
        <v>92</v>
      </c>
      <c r="Q8" s="2" t="s">
        <v>90</v>
      </c>
      <c r="S8" s="3" t="s">
        <v>15</v>
      </c>
    </row>
    <row r="9" spans="1:19" ht="19.5" x14ac:dyDescent="0.45">
      <c r="A9" s="14" t="s">
        <v>93</v>
      </c>
      <c r="C9" s="5" t="s">
        <v>94</v>
      </c>
      <c r="E9" s="4" t="s">
        <v>95</v>
      </c>
      <c r="G9" s="5" t="s">
        <v>96</v>
      </c>
      <c r="I9" s="17">
        <v>0</v>
      </c>
      <c r="K9" s="6">
        <v>2251278338</v>
      </c>
      <c r="M9" s="6">
        <v>300018453101</v>
      </c>
      <c r="O9" s="6">
        <v>300000000000</v>
      </c>
      <c r="Q9" s="6">
        <v>2269731439</v>
      </c>
      <c r="S9" s="9">
        <v>3.6694438535790451E-4</v>
      </c>
    </row>
    <row r="10" spans="1:19" ht="19.5" x14ac:dyDescent="0.45">
      <c r="A10" s="14" t="s">
        <v>97</v>
      </c>
      <c r="C10" s="5" t="s">
        <v>98</v>
      </c>
      <c r="E10" s="4" t="s">
        <v>95</v>
      </c>
      <c r="G10" s="5" t="s">
        <v>99</v>
      </c>
      <c r="I10" s="17">
        <v>0</v>
      </c>
      <c r="K10" s="6">
        <v>7179890398</v>
      </c>
      <c r="M10" s="6">
        <v>1043036011</v>
      </c>
      <c r="O10" s="17">
        <v>0</v>
      </c>
      <c r="Q10" s="6">
        <v>8222926409</v>
      </c>
      <c r="S10" s="9">
        <v>1.3293892947630736E-3</v>
      </c>
    </row>
    <row r="11" spans="1:19" ht="19.5" x14ac:dyDescent="0.5">
      <c r="A11" s="14" t="s">
        <v>97</v>
      </c>
      <c r="C11" s="5" t="s">
        <v>100</v>
      </c>
      <c r="E11" s="4" t="s">
        <v>101</v>
      </c>
      <c r="G11" s="5" t="s">
        <v>99</v>
      </c>
      <c r="I11" s="5" t="s">
        <v>102</v>
      </c>
      <c r="K11" s="6">
        <v>60000000000</v>
      </c>
      <c r="M11" s="19">
        <v>0</v>
      </c>
      <c r="N11" s="20"/>
      <c r="O11" s="19">
        <v>0</v>
      </c>
      <c r="P11" s="5"/>
      <c r="Q11" s="6">
        <v>60000000000</v>
      </c>
      <c r="S11" s="9">
        <v>9.7001181475348426E-3</v>
      </c>
    </row>
    <row r="12" spans="1:19" ht="19.5" x14ac:dyDescent="0.45">
      <c r="A12" s="14" t="s">
        <v>103</v>
      </c>
      <c r="C12" s="5" t="s">
        <v>104</v>
      </c>
      <c r="E12" s="4" t="s">
        <v>105</v>
      </c>
      <c r="G12" s="5" t="s">
        <v>106</v>
      </c>
      <c r="I12" s="17">
        <v>0</v>
      </c>
      <c r="K12" s="6">
        <v>30000000</v>
      </c>
      <c r="M12" s="6">
        <v>5510166769323</v>
      </c>
      <c r="O12" s="6">
        <v>5510166769323</v>
      </c>
      <c r="Q12" s="6">
        <v>30000000</v>
      </c>
      <c r="S12" s="9">
        <v>4.8500590737674208E-6</v>
      </c>
    </row>
    <row r="13" spans="1:19" ht="19.5" x14ac:dyDescent="0.45">
      <c r="A13" s="14" t="s">
        <v>103</v>
      </c>
      <c r="C13" s="5" t="s">
        <v>107</v>
      </c>
      <c r="E13" s="4" t="s">
        <v>95</v>
      </c>
      <c r="G13" s="5" t="s">
        <v>108</v>
      </c>
      <c r="I13" s="17">
        <v>0</v>
      </c>
      <c r="K13" s="6">
        <v>994532037967</v>
      </c>
      <c r="M13" s="6">
        <v>5369867846104</v>
      </c>
      <c r="O13" s="6">
        <v>6364324129323</v>
      </c>
      <c r="Q13" s="6">
        <v>75754748</v>
      </c>
      <c r="S13" s="9">
        <v>1.2247166763945479E-5</v>
      </c>
    </row>
    <row r="14" spans="1:19" x14ac:dyDescent="0.45">
      <c r="A14" s="7" t="s">
        <v>18</v>
      </c>
      <c r="K14" s="7">
        <f>SUM(K9:$K$13)</f>
        <v>1063993206703</v>
      </c>
      <c r="M14" s="7">
        <f>SUM(M9:$M$13)</f>
        <v>11181096104539</v>
      </c>
      <c r="O14" s="7">
        <f>SUM(O9:$O$13)</f>
        <v>12174490898646</v>
      </c>
      <c r="Q14" s="7">
        <f>SUM(Q9:$Q$13)</f>
        <v>70598412596</v>
      </c>
      <c r="S14" s="10">
        <f>SUM(S9:$S$13)</f>
        <v>1.1413549053493533E-2</v>
      </c>
    </row>
    <row r="15" spans="1:19" x14ac:dyDescent="0.45">
      <c r="K15" s="8"/>
      <c r="M15" s="8"/>
      <c r="O15" s="8"/>
      <c r="Q15" s="8"/>
      <c r="S15" s="8"/>
    </row>
  </sheetData>
  <sheetProtection algorithmName="SHA-512" hashValue="UG25RC6mfvk85r4F0ZB8Z0BIJM0OXba5rHkkeZfCHEBjm9GEsEMqpG7TAA6oNkS1Im71FoleXJziY0I8K6FiiQ==" saltValue="IISLynwHXf684uCHmhcyb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sqref="A1:AC11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7.125" style="1" customWidth="1"/>
    <col min="6" max="6" width="1.375" style="1" customWidth="1"/>
    <col min="7" max="7" width="7.125" style="1" customWidth="1"/>
    <col min="8" max="8" width="1.375" style="1" customWidth="1"/>
    <col min="9" max="9" width="11.375" style="1" customWidth="1"/>
    <col min="10" max="10" width="1.375" style="1" customWidth="1"/>
    <col min="11" max="11" width="11.3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1.375" style="1" customWidth="1"/>
    <col min="18" max="18" width="14.125" style="1" customWidth="1"/>
    <col min="19" max="19" width="1.375" style="1" customWidth="1"/>
    <col min="20" max="20" width="11.375" style="1" customWidth="1"/>
    <col min="21" max="21" width="14.125" style="1" customWidth="1"/>
    <col min="22" max="22" width="1.375" style="1" customWidth="1"/>
    <col min="23" max="23" width="11.375" style="1" customWidth="1"/>
    <col min="24" max="24" width="1.375" style="1" customWidth="1"/>
    <col min="25" max="25" width="17" style="1" customWidth="1"/>
    <col min="26" max="26" width="1.375" style="1" customWidth="1"/>
    <col min="27" max="27" width="17" style="1" customWidth="1"/>
    <col min="28" max="28" width="1.375" style="1" customWidth="1"/>
    <col min="29" max="29" width="8.625" style="1" customWidth="1"/>
    <col min="30" max="16384" width="9.125" style="1"/>
  </cols>
  <sheetData>
    <row r="1" spans="1:2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5" spans="1:29" ht="19.5" x14ac:dyDescent="0.45">
      <c r="A5" s="35" t="s">
        <v>109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7" spans="1:29" ht="19.5" x14ac:dyDescent="0.45">
      <c r="K7" s="2" t="s">
        <v>5</v>
      </c>
      <c r="M7" s="30" t="s">
        <v>6</v>
      </c>
      <c r="N7" s="31"/>
      <c r="O7" s="31"/>
      <c r="P7" s="31"/>
      <c r="Q7" s="31"/>
      <c r="R7" s="31"/>
      <c r="S7" s="31"/>
      <c r="T7" s="31"/>
      <c r="U7" s="31"/>
      <c r="W7" s="30" t="s">
        <v>7</v>
      </c>
      <c r="X7" s="31"/>
      <c r="Y7" s="31"/>
      <c r="Z7" s="31"/>
      <c r="AA7" s="31"/>
      <c r="AB7" s="31"/>
      <c r="AC7" s="31"/>
    </row>
    <row r="8" spans="1:29" x14ac:dyDescent="0.45">
      <c r="A8" s="32" t="s">
        <v>110</v>
      </c>
      <c r="C8" s="34" t="s">
        <v>31</v>
      </c>
      <c r="E8" s="34" t="s">
        <v>89</v>
      </c>
      <c r="G8" s="34" t="s">
        <v>111</v>
      </c>
      <c r="I8" s="34" t="s">
        <v>29</v>
      </c>
      <c r="K8" s="32" t="s">
        <v>9</v>
      </c>
      <c r="M8" s="32" t="s">
        <v>10</v>
      </c>
      <c r="O8" s="32" t="s">
        <v>11</v>
      </c>
      <c r="Q8" s="32" t="s">
        <v>12</v>
      </c>
      <c r="R8" s="29"/>
      <c r="T8" s="32" t="s">
        <v>13</v>
      </c>
      <c r="U8" s="29"/>
      <c r="W8" s="32" t="s">
        <v>9</v>
      </c>
      <c r="Y8" s="32" t="s">
        <v>10</v>
      </c>
      <c r="AA8" s="32" t="s">
        <v>11</v>
      </c>
      <c r="AC8" s="34" t="s">
        <v>15</v>
      </c>
    </row>
    <row r="9" spans="1:29" x14ac:dyDescent="0.45">
      <c r="A9" s="33"/>
      <c r="C9" s="33"/>
      <c r="E9" s="33"/>
      <c r="G9" s="33"/>
      <c r="I9" s="33"/>
      <c r="K9" s="33"/>
      <c r="M9" s="33"/>
      <c r="O9" s="33"/>
      <c r="Q9" s="13" t="s">
        <v>9</v>
      </c>
      <c r="R9" s="13" t="s">
        <v>10</v>
      </c>
      <c r="T9" s="13" t="s">
        <v>9</v>
      </c>
      <c r="U9" s="13" t="s">
        <v>16</v>
      </c>
      <c r="W9" s="33"/>
      <c r="Y9" s="33"/>
      <c r="AA9" s="33"/>
      <c r="AC9" s="33"/>
    </row>
    <row r="10" spans="1:29" s="16" customFormat="1" ht="19.5" x14ac:dyDescent="0.5">
      <c r="A10" s="15" t="s">
        <v>18</v>
      </c>
      <c r="K10" s="15">
        <f>SUM($K$9)</f>
        <v>0</v>
      </c>
      <c r="M10" s="15">
        <f>SUM($M$9)</f>
        <v>0</v>
      </c>
      <c r="O10" s="15">
        <f>SUM($O$9)</f>
        <v>0</v>
      </c>
      <c r="Q10" s="15">
        <f>SUM($Q$9)</f>
        <v>0</v>
      </c>
      <c r="R10" s="15">
        <f>SUM($R$9)</f>
        <v>0</v>
      </c>
      <c r="T10" s="15">
        <f>SUM($T$9)</f>
        <v>0</v>
      </c>
      <c r="U10" s="15">
        <f>SUM($U$9)</f>
        <v>0</v>
      </c>
      <c r="W10" s="15">
        <f>SUM($W$9)</f>
        <v>0</v>
      </c>
      <c r="Y10" s="15">
        <f>SUM($Y$9)</f>
        <v>0</v>
      </c>
      <c r="AA10" s="15">
        <f>SUM($AA$9)</f>
        <v>0</v>
      </c>
      <c r="AC10" s="15">
        <f>SUM($AC$9)</f>
        <v>0</v>
      </c>
    </row>
    <row r="11" spans="1:29" x14ac:dyDescent="0.45">
      <c r="K11" s="8"/>
      <c r="M11" s="8"/>
      <c r="O11" s="8"/>
      <c r="Q11" s="8"/>
      <c r="R11" s="8"/>
      <c r="T11" s="8"/>
      <c r="U11" s="8"/>
      <c r="W11" s="8"/>
      <c r="Y11" s="8"/>
      <c r="AA11" s="8"/>
      <c r="AC11" s="8"/>
    </row>
  </sheetData>
  <sheetProtection algorithmName="SHA-512" hashValue="o5x/80bEXvNIVyNxQZh5CLBhINXWTiqxUKEMDMqwqMm6nWqSDkQ1ZJkywCTNqZ2hAFmoXJ6jcOQX7sMEyG6qHA==" saltValue="jbV5VHronqu+Se+BTM3IRw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sqref="A1:I13"/>
    </sheetView>
  </sheetViews>
  <sheetFormatPr defaultColWidth="9.125" defaultRowHeight="18" x14ac:dyDescent="0.45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.125" style="1"/>
  </cols>
  <sheetData>
    <row r="1" spans="1: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pans="1:9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</row>
    <row r="3" spans="1: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</row>
    <row r="5" spans="1:9" ht="19.5" x14ac:dyDescent="0.45">
      <c r="A5" s="35" t="s">
        <v>113</v>
      </c>
      <c r="B5" s="29"/>
      <c r="C5" s="29"/>
      <c r="D5" s="29"/>
      <c r="E5" s="29"/>
      <c r="F5" s="29"/>
      <c r="G5" s="29"/>
      <c r="H5" s="29"/>
      <c r="I5" s="29"/>
    </row>
    <row r="7" spans="1:9" ht="39" x14ac:dyDescent="0.45">
      <c r="A7" s="2" t="s">
        <v>114</v>
      </c>
      <c r="C7" s="2" t="s">
        <v>115</v>
      </c>
      <c r="E7" s="2" t="s">
        <v>90</v>
      </c>
      <c r="G7" s="3" t="s">
        <v>116</v>
      </c>
      <c r="I7" s="3" t="s">
        <v>117</v>
      </c>
    </row>
    <row r="8" spans="1:9" ht="19.5" x14ac:dyDescent="0.45">
      <c r="A8" s="12" t="s">
        <v>118</v>
      </c>
      <c r="C8" s="5" t="s">
        <v>119</v>
      </c>
      <c r="E8" s="21">
        <v>-857296120809</v>
      </c>
      <c r="G8" s="9">
        <f>E8/-811315022483</f>
        <v>1.0566747774314305</v>
      </c>
      <c r="I8" s="9">
        <v>-0.13859789432117672</v>
      </c>
    </row>
    <row r="9" spans="1:9" ht="19.5" x14ac:dyDescent="0.45">
      <c r="A9" s="12" t="s">
        <v>120</v>
      </c>
      <c r="C9" s="5" t="s">
        <v>121</v>
      </c>
      <c r="E9" s="21">
        <v>-3313049298</v>
      </c>
      <c r="G9" s="9">
        <f>E9/-811315022483</f>
        <v>4.0835547305170484E-3</v>
      </c>
      <c r="I9" s="9">
        <v>-5.3561616032012278E-4</v>
      </c>
    </row>
    <row r="10" spans="1:9" ht="19.5" x14ac:dyDescent="0.45">
      <c r="A10" s="12" t="s">
        <v>122</v>
      </c>
      <c r="C10" s="5" t="s">
        <v>123</v>
      </c>
      <c r="E10" s="21">
        <v>19369275625</v>
      </c>
      <c r="G10" s="9">
        <f>E10/-811315022483</f>
        <v>-2.3873927005223002E-2</v>
      </c>
      <c r="I10" s="9">
        <v>3.1314043665777794E-3</v>
      </c>
    </row>
    <row r="11" spans="1:9" ht="19.5" x14ac:dyDescent="0.45">
      <c r="A11" s="12" t="s">
        <v>124</v>
      </c>
      <c r="C11" s="5" t="s">
        <v>125</v>
      </c>
      <c r="E11" s="21">
        <v>29924871999</v>
      </c>
      <c r="G11" s="9">
        <f>E11/-811315022483</f>
        <v>-3.6884405156724476E-2</v>
      </c>
      <c r="I11" s="9">
        <v>4.8379132323359527E-3</v>
      </c>
    </row>
    <row r="12" spans="1:9" ht="19.5" x14ac:dyDescent="0.45">
      <c r="A12" s="2" t="s">
        <v>18</v>
      </c>
      <c r="E12" s="22">
        <f>SUM(E8:$E$11)</f>
        <v>-811315022483</v>
      </c>
      <c r="G12" s="10">
        <f>SUM(G8:$G$11)</f>
        <v>1</v>
      </c>
      <c r="I12" s="10">
        <f>SUM(I8:$I$11)</f>
        <v>-0.13116419288258313</v>
      </c>
    </row>
    <row r="13" spans="1:9" x14ac:dyDescent="0.45">
      <c r="E13" s="8"/>
      <c r="G13" s="8"/>
      <c r="I13" s="8"/>
    </row>
  </sheetData>
  <sheetProtection algorithmName="SHA-512" hashValue="RaxPbcyJHHksuQ4DBDzwrlTUU+xGqXINfhcsll9rlecifTGXl/Ae/eBxB804LMre5G39DohNTqn334D/F8E2Og==" saltValue="QIX5TrDphXNKYASLqaEruQ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sqref="A1:S10"/>
    </sheetView>
  </sheetViews>
  <sheetFormatPr defaultColWidth="9.125" defaultRowHeight="18" x14ac:dyDescent="0.45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375" style="1" customWidth="1"/>
    <col min="10" max="10" width="1.375" style="1" customWidth="1"/>
    <col min="11" max="11" width="14.125" style="1" customWidth="1"/>
    <col min="12" max="12" width="1.375" style="1" customWidth="1"/>
    <col min="13" max="13" width="18.375" style="1" customWidth="1"/>
    <col min="14" max="14" width="1.375" style="1" customWidth="1"/>
    <col min="15" max="15" width="18.375" style="1" customWidth="1"/>
    <col min="16" max="16" width="1.375" style="1" customWidth="1"/>
    <col min="17" max="17" width="14.125" style="1" customWidth="1"/>
    <col min="18" max="18" width="1.375" style="1" customWidth="1"/>
    <col min="19" max="19" width="18.375" style="1" customWidth="1"/>
    <col min="20" max="16384" width="9.125" style="1"/>
  </cols>
  <sheetData>
    <row r="1" spans="1:1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00000000000001" customHeight="1" x14ac:dyDescent="0.45">
      <c r="A2" s="28" t="s">
        <v>112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19.5" x14ac:dyDescent="0.45">
      <c r="A5" s="35" t="s">
        <v>126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19.5" x14ac:dyDescent="0.45">
      <c r="C7" s="30" t="s">
        <v>127</v>
      </c>
      <c r="D7" s="31"/>
      <c r="E7" s="31"/>
      <c r="F7" s="31"/>
      <c r="G7" s="31"/>
      <c r="I7" s="30" t="s">
        <v>128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58.5" x14ac:dyDescent="0.45">
      <c r="A8" s="2" t="s">
        <v>20</v>
      </c>
      <c r="C8" s="3" t="s">
        <v>129</v>
      </c>
      <c r="E8" s="3" t="s">
        <v>130</v>
      </c>
      <c r="G8" s="3" t="s">
        <v>131</v>
      </c>
      <c r="I8" s="3" t="s">
        <v>132</v>
      </c>
      <c r="K8" s="3" t="s">
        <v>133</v>
      </c>
      <c r="M8" s="3" t="s">
        <v>134</v>
      </c>
      <c r="O8" s="3" t="s">
        <v>132</v>
      </c>
      <c r="Q8" s="3" t="s">
        <v>133</v>
      </c>
      <c r="S8" s="3" t="s">
        <v>134</v>
      </c>
    </row>
    <row r="9" spans="1:19" ht="19.5" x14ac:dyDescent="0.45">
      <c r="A9" s="4" t="s">
        <v>17</v>
      </c>
      <c r="C9" s="5" t="s">
        <v>135</v>
      </c>
      <c r="E9" s="6">
        <v>25867764</v>
      </c>
      <c r="G9" s="6">
        <v>250</v>
      </c>
      <c r="I9" s="24">
        <v>0</v>
      </c>
      <c r="J9" s="24"/>
      <c r="K9" s="24">
        <v>0</v>
      </c>
      <c r="L9" s="24"/>
      <c r="M9" s="24">
        <v>0</v>
      </c>
      <c r="N9" s="5"/>
      <c r="O9" s="21">
        <v>6466941000</v>
      </c>
      <c r="P9" s="23"/>
      <c r="Q9" s="21">
        <v>-375499800</v>
      </c>
      <c r="R9" s="23"/>
      <c r="S9" s="21">
        <v>6091441200</v>
      </c>
    </row>
    <row r="10" spans="1:19" ht="19.5" x14ac:dyDescent="0.45">
      <c r="A10" s="7" t="s">
        <v>18</v>
      </c>
      <c r="I10" s="15">
        <f>SUM(I9:$I$9)</f>
        <v>0</v>
      </c>
      <c r="J10" s="24"/>
      <c r="K10" s="15">
        <f>SUM(K9:$K$9)</f>
        <v>0</v>
      </c>
      <c r="L10" s="24"/>
      <c r="M10" s="15">
        <f>SUM(M9:$M$9)</f>
        <v>0</v>
      </c>
      <c r="O10" s="22">
        <f>SUM(O9:$O$9)</f>
        <v>6466941000</v>
      </c>
      <c r="P10" s="23"/>
      <c r="Q10" s="22">
        <f>SUM(Q9:$Q$9)</f>
        <v>-375499800</v>
      </c>
      <c r="R10" s="23"/>
      <c r="S10" s="22">
        <f>SUM(S9:$S$9)</f>
        <v>6091441200</v>
      </c>
    </row>
    <row r="11" spans="1:19" x14ac:dyDescent="0.45">
      <c r="I11" s="8"/>
      <c r="K11" s="8"/>
      <c r="M11" s="8"/>
      <c r="O11" s="8"/>
      <c r="Q11" s="8"/>
      <c r="S11" s="8"/>
    </row>
  </sheetData>
  <sheetProtection algorithmName="SHA-512" hashValue="cBC8JejQOPrBbp0m53X+cf8wxtSasgUYjRUy45PMKCKqXVanYYcdI+SuRYlpnrnKf3yCgJRAvIZR6X72unPa4w==" saltValue="sILKDFcXigWLuvRRyK436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dcterms:created xsi:type="dcterms:W3CDTF">2020-10-29T07:39:47Z</dcterms:created>
  <dcterms:modified xsi:type="dcterms:W3CDTF">2020-10-29T12:23:34Z</dcterms:modified>
</cp:coreProperties>
</file>