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bfs01.tib.local\006-MD\001-Fund\001-Sabad\صندوق و سبد\افشای پرتفوی برای سازمان\بازارگردانی مس\99\08\"/>
    </mc:Choice>
  </mc:AlternateContent>
  <bookViews>
    <workbookView xWindow="0" yWindow="0" windowWidth="28800" windowHeight="12300" activeTab="15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62913"/>
</workbook>
</file>

<file path=xl/calcChain.xml><?xml version="1.0" encoding="utf-8"?>
<calcChain xmlns="http://schemas.openxmlformats.org/spreadsheetml/2006/main">
  <c r="E10" i="16" l="1"/>
  <c r="C10" i="16"/>
  <c r="I14" i="15"/>
  <c r="K11" i="15" s="1"/>
  <c r="E14" i="15"/>
  <c r="G11" i="15" s="1"/>
  <c r="G10" i="15"/>
  <c r="K9" i="15"/>
  <c r="G9" i="15"/>
  <c r="Q20" i="14"/>
  <c r="O20" i="14"/>
  <c r="M20" i="14"/>
  <c r="K20" i="14"/>
  <c r="I20" i="14"/>
  <c r="G20" i="14"/>
  <c r="E20" i="14"/>
  <c r="C20" i="14"/>
  <c r="U10" i="13"/>
  <c r="S10" i="13"/>
  <c r="Q10" i="13"/>
  <c r="O10" i="13"/>
  <c r="M10" i="13"/>
  <c r="K10" i="13"/>
  <c r="I10" i="13"/>
  <c r="G10" i="13"/>
  <c r="E10" i="13"/>
  <c r="C10" i="13"/>
  <c r="Q21" i="12"/>
  <c r="O21" i="12"/>
  <c r="M21" i="12"/>
  <c r="K21" i="12"/>
  <c r="I21" i="12"/>
  <c r="G21" i="12"/>
  <c r="E21" i="12"/>
  <c r="C21" i="12"/>
  <c r="Q16" i="11"/>
  <c r="O16" i="11"/>
  <c r="M16" i="11"/>
  <c r="K16" i="11"/>
  <c r="I16" i="11"/>
  <c r="G16" i="11"/>
  <c r="E16" i="11"/>
  <c r="C16" i="11"/>
  <c r="S24" i="10"/>
  <c r="O24" i="10"/>
  <c r="M24" i="10"/>
  <c r="K24" i="10"/>
  <c r="I24" i="10"/>
  <c r="S10" i="9"/>
  <c r="Q10" i="9"/>
  <c r="O10" i="9"/>
  <c r="M10" i="9"/>
  <c r="K10" i="9"/>
  <c r="I10" i="9"/>
  <c r="I12" i="8"/>
  <c r="E12" i="8"/>
  <c r="G11" i="8"/>
  <c r="G10" i="8"/>
  <c r="G9" i="8"/>
  <c r="G8" i="8"/>
  <c r="G12" i="8" s="1"/>
  <c r="AC10" i="7"/>
  <c r="AA10" i="7"/>
  <c r="Y10" i="7"/>
  <c r="W10" i="7"/>
  <c r="U10" i="7"/>
  <c r="T10" i="7"/>
  <c r="R10" i="7"/>
  <c r="Q10" i="7"/>
  <c r="O10" i="7"/>
  <c r="M10" i="7"/>
  <c r="K10" i="7"/>
  <c r="S14" i="6"/>
  <c r="Q14" i="6"/>
  <c r="O14" i="6"/>
  <c r="M14" i="6"/>
  <c r="K14" i="6"/>
  <c r="K10" i="5"/>
  <c r="AI21" i="4"/>
  <c r="AG21" i="4"/>
  <c r="AE21" i="4"/>
  <c r="AC21" i="4"/>
  <c r="AA21" i="4"/>
  <c r="Y21" i="4"/>
  <c r="X21" i="4"/>
  <c r="V21" i="4"/>
  <c r="U21" i="4"/>
  <c r="S21" i="4"/>
  <c r="Q21" i="4"/>
  <c r="O21" i="4"/>
  <c r="Q9" i="3"/>
  <c r="M9" i="3"/>
  <c r="K9" i="3"/>
  <c r="I9" i="3"/>
  <c r="E9" i="3"/>
  <c r="C9" i="3"/>
  <c r="W12" i="2"/>
  <c r="U12" i="2"/>
  <c r="S12" i="2"/>
  <c r="Q12" i="2"/>
  <c r="O12" i="2"/>
  <c r="M12" i="2"/>
  <c r="L12" i="2"/>
  <c r="J12" i="2"/>
  <c r="I12" i="2"/>
  <c r="G12" i="2"/>
  <c r="E12" i="2"/>
  <c r="C12" i="2"/>
  <c r="G14" i="15" l="1"/>
  <c r="K12" i="15"/>
  <c r="K13" i="15"/>
  <c r="K10" i="15"/>
  <c r="K14" i="15" s="1"/>
</calcChain>
</file>

<file path=xl/sharedStrings.xml><?xml version="1.0" encoding="utf-8"?>
<sst xmlns="http://schemas.openxmlformats.org/spreadsheetml/2006/main" count="501" uniqueCount="186">
  <si>
    <t>‫بازارگردانی صنعت مس</t>
  </si>
  <si>
    <t>‫صورت وضعیت پورتفوی</t>
  </si>
  <si>
    <t>‫برای ماه منتهی به 1399/08/30</t>
  </si>
  <si>
    <t>‫1- سرمایه گذاری ها</t>
  </si>
  <si>
    <t>‫1-1- سرمایه گذاری در سهام و حق تقدم سهام</t>
  </si>
  <si>
    <t>‫1399/07/30</t>
  </si>
  <si>
    <t>‫تغییرات طی دوره</t>
  </si>
  <si>
    <t>‫1399/08/30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</si>
  <si>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</si>
  <si>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</si>
  <si>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</si>
  <si>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</si>
  <si>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</si>
  <si>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</si>
  <si>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</si>
  <si>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</si>
  <si>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</si>
  <si>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</si>
  <si>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</si>
  <si>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</si>
  <si>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</si>
  <si>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</si>
  <si>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</si>
  <si>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</si>
  <si>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</si>
  <si>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</si>
  <si>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</si>
  <si>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</si>
  <si>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</si>
  <si>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</si>
  <si>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</si>
  <si>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</si>
  <si>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</si>
  <si>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</si>
  <si>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‫اجاره اعتماد مبين تمدن011019</t>
  </si>
  <si>
    <t>‫بلی</t>
  </si>
  <si>
    <t>‫فرابورس</t>
  </si>
  <si>
    <t>‫1397/10/19</t>
  </si>
  <si>
    <t>‫1401/10/19</t>
  </si>
  <si>
    <t>‫16</t>
  </si>
  <si>
    <t>‫اوراق سلف شمش فولاد كاوه كيش</t>
  </si>
  <si>
    <t>‫بورس</t>
  </si>
  <si>
    <t>‫1398/06/12</t>
  </si>
  <si>
    <t>‫1400/06/12</t>
  </si>
  <si>
    <t>‫صكوك اجاره خليج فارس- 3ماهه16%</t>
  </si>
  <si>
    <t>‫1397/12/22</t>
  </si>
  <si>
    <t>‫1400/12/22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</si>
  <si>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</si>
  <si>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</si>
  <si>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</si>
  <si>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</si>
  <si>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</si>
  <si>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</si>
  <si>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سلامت6واجدشرايط خاص1400</t>
  </si>
  <si>
    <t>‫1396/09/22</t>
  </si>
  <si>
    <t>‫1400/09/22</t>
  </si>
  <si>
    <t>‫17</t>
  </si>
  <si>
    <t>‫مرابحه عام دولت2-ش.خ تمدن0212</t>
  </si>
  <si>
    <t>‫1398/12/25</t>
  </si>
  <si>
    <t>‫1402/12/25</t>
  </si>
  <si>
    <t>‫18</t>
  </si>
  <si>
    <t>‫مرابحه گندم2-واجدشرايط خاص1400</t>
  </si>
  <si>
    <t>‫1396/08/20</t>
  </si>
  <si>
    <t>‫1400/08/20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</si>
  <si>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</si>
  <si>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</si>
  <si>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</si>
  <si>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</si>
  <si>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</si>
  <si>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</si>
  <si>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</si>
  <si>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</si>
  <si>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</si>
  <si>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</si>
  <si>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</si>
  <si>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</si>
  <si>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</si>
  <si>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</si>
  <si>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</si>
  <si>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</si>
  <si>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</si>
  <si>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</si>
  <si>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</si>
  <si>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</si>
  <si>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</si>
  <si>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</si>
  <si>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</si>
  <si>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</si>
  <si>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</si>
  <si>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</si>
  <si>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</si>
  <si>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</si>
  <si>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</si>
  <si>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</si>
  <si>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</si>
  <si>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</si>
  <si>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</si>
  <si>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سپه</t>
  </si>
  <si>
    <t>‫1182305748704</t>
  </si>
  <si>
    <t>‫1398/10/25</t>
  </si>
  <si>
    <t>‫1182500076608</t>
  </si>
  <si>
    <t>‫بلند مدت</t>
  </si>
  <si>
    <t>‫19.5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</si>
  <si>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</si>
  <si>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</si>
  <si>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</si>
  <si>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</si>
  <si>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</si>
  <si>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</si>
  <si>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</si>
  <si>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</si>
  <si>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</si>
  <si>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</si>
  <si>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</si>
  <si>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</si>
  <si>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</si>
  <si>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</si>
  <si>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</si>
  <si>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</si>
  <si>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</si>
  <si>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</si>
  <si>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</si>
  <si>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</si>
  <si>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</si>
  <si>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</si>
  <si>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</si>
  <si>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</si>
  <si>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</si>
  <si>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</si>
  <si>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</si>
  <si>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</si>
  <si>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</si>
  <si>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</si>
  <si>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</si>
  <si>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</si>
  <si>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‫1399/04/31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</si>
  <si>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</si>
  <si>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</si>
  <si>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</si>
  <si>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</si>
  <si>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‫1399/10/19</t>
  </si>
  <si>
    <t>‫بلند مدت-1182500076608-سپه</t>
  </si>
  <si>
    <t>‫1399/08/01</t>
  </si>
  <si>
    <t>‫1399/10/25</t>
  </si>
  <si>
    <t>‫1399/09/22</t>
  </si>
  <si>
    <t>‫1399/12/10</t>
  </si>
  <si>
    <t>‫1399/09/20</t>
  </si>
  <si>
    <t>‫كوتاه مدت-1182305748704-سپه</t>
  </si>
  <si>
    <t>‫-</t>
  </si>
  <si>
    <t>‫كوتاه مدت-70020217-شهر</t>
  </si>
  <si>
    <t>‫1399/12/25</t>
  </si>
  <si>
    <t>‫1400/02/20</t>
  </si>
  <si>
    <t>‫1399/09/28</t>
  </si>
  <si>
    <t>‫1399/09/27</t>
  </si>
  <si>
    <t>‫1399/11/05</t>
  </si>
  <si>
    <t>‫بلند مدت-6174823934-تجارت</t>
  </si>
  <si>
    <t>‫1399/07/01</t>
  </si>
  <si>
    <t>‫20</t>
  </si>
  <si>
    <t>‫كوتاه مدت-104456340-تجارت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</si>
  <si>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</si>
  <si>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</si>
  <si>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</si>
  <si>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</si>
  <si>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</si>
  <si>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</si>
  <si>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</si>
  <si>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</si>
  <si>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</si>
  <si>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</si>
  <si>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</si>
  <si>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</si>
  <si>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</si>
  <si>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</si>
  <si>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</si>
  <si>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</si>
  <si>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</si>
  <si>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</si>
  <si>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</si>
  <si>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سپه</t>
  </si>
  <si>
    <t>‫سپرده بانکی کوتاه مدت - سپه</t>
  </si>
  <si>
    <t>‫سپرده بانکی کوتاه مدت - شهر</t>
  </si>
  <si>
    <t>‫سپرده بانکی بلند مدت - تجارت</t>
  </si>
  <si>
    <t>‫6174823934</t>
  </si>
  <si>
    <t>‫سپرده بانکی کوتاه مدت - تجارت</t>
  </si>
  <si>
    <t>‫4-2- سایر درآمدها:</t>
  </si>
  <si>
    <t>‫واحدهاي سرمايه گذاري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</si>
</sst>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-"/>
    <numFmt numFmtId="165" formatCode="#,##0_-;[Black]\(#,##0\)"/>
  </numFmts>
  <fonts count="6" x14ac:knownFonts="1">
    <font>
      <sz val="11"/>
      <color indexed="8"/>
      <name val="Arial"/>
      <family val="2"/>
      <scheme val="minor"/>
    </font>
    <font>
      <b/>
      <sz val="12"/>
      <name val="B Nazanin"/>
      <charset val="178"/>
    </font>
    <font>
      <sz val="12"/>
      <name val="B Nazanin"/>
      <charset val="178"/>
    </font>
    <font>
      <b/>
      <u/>
      <sz val="12"/>
      <name val="B Nazanin"/>
      <charset val="178"/>
    </font>
    <font>
      <sz val="12"/>
      <color indexed="8"/>
      <name val="B Nazanin"/>
      <charset val="178"/>
    </font>
    <font>
      <b/>
      <sz val="12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37" fontId="1" fillId="0" borderId="1" xfId="0" applyNumberFormat="1" applyFont="1" applyBorder="1" applyAlignment="1">
      <alignment horizontal="center" vertical="center"/>
    </xf>
    <xf numFmtId="37" fontId="1" fillId="0" borderId="1" xfId="0" applyNumberFormat="1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2" fillId="0" borderId="3" xfId="0" applyNumberFormat="1" applyFont="1" applyBorder="1" applyAlignment="1">
      <alignment horizontal="center" vertical="center"/>
    </xf>
    <xf numFmtId="37" fontId="2" fillId="0" borderId="4" xfId="0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horizontal="right" vertical="center"/>
    </xf>
    <xf numFmtId="37" fontId="2" fillId="0" borderId="1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right" vertical="center" wrapText="1"/>
    </xf>
    <xf numFmtId="0" fontId="4" fillId="0" borderId="0" xfId="0" applyFont="1"/>
    <xf numFmtId="164" fontId="2" fillId="0" borderId="3" xfId="0" applyNumberFormat="1" applyFont="1" applyBorder="1" applyAlignment="1">
      <alignment horizontal="center" vertical="center"/>
    </xf>
    <xf numFmtId="164" fontId="4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37" fontId="1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4" fillId="0" borderId="0" xfId="0" applyNumberFormat="1" applyFont="1"/>
    <xf numFmtId="165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0" fontId="4" fillId="0" borderId="0" xfId="0" applyFont="1"/>
    <xf numFmtId="37" fontId="1" fillId="0" borderId="0" xfId="0" applyNumberFormat="1" applyFont="1" applyAlignment="1">
      <alignment horizontal="right" vertical="center"/>
    </xf>
    <xf numFmtId="37" fontId="1" fillId="0" borderId="1" xfId="0" applyNumberFormat="1" applyFont="1" applyBorder="1" applyAlignment="1">
      <alignment horizontal="center" vertical="center"/>
    </xf>
    <xf numFmtId="0" fontId="4" fillId="2" borderId="2" xfId="0" applyNumberFormat="1" applyFont="1" applyFill="1" applyBorder="1"/>
    <xf numFmtId="0" fontId="2" fillId="0" borderId="0" xfId="0" applyFont="1" applyAlignment="1">
      <alignment horizontal="center" vertical="center"/>
    </xf>
    <xf numFmtId="37" fontId="2" fillId="0" borderId="1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 wrapText="1"/>
    </xf>
    <xf numFmtId="37" fontId="2" fillId="0" borderId="5" xfId="0" applyNumberFormat="1" applyFont="1" applyBorder="1" applyAlignment="1">
      <alignment horizontal="center" vertical="center"/>
    </xf>
    <xf numFmtId="0" fontId="4" fillId="2" borderId="6" xfId="0" applyNumberFormat="1" applyFont="1" applyFill="1" applyBorder="1"/>
    <xf numFmtId="0" fontId="4" fillId="2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view="pageBreakPreview" zoomScale="60" zoomScaleNormal="100" workbookViewId="0">
      <selection activeCell="S12" sqref="S12"/>
    </sheetView>
  </sheetViews>
  <sheetFormatPr defaultColWidth="9.125" defaultRowHeight="18.75" x14ac:dyDescent="0.45"/>
  <cols>
    <col min="1" max="16384" width="9.125" style="14"/>
  </cols>
  <sheetData>
    <row r="22" spans="1:10" ht="39.950000000000003" customHeight="1" x14ac:dyDescent="0.45">
      <c r="A22" s="36" t="s">
        <v>0</v>
      </c>
      <c r="B22" s="37"/>
      <c r="C22" s="37"/>
      <c r="D22" s="37"/>
      <c r="E22" s="37"/>
      <c r="F22" s="37"/>
      <c r="G22" s="37"/>
      <c r="H22" s="37"/>
      <c r="I22" s="37"/>
      <c r="J22" s="37"/>
    </row>
    <row r="23" spans="1:10" ht="39.950000000000003" customHeight="1" x14ac:dyDescent="0.45">
      <c r="A23" s="36" t="s">
        <v>1</v>
      </c>
      <c r="B23" s="37"/>
      <c r="C23" s="37"/>
      <c r="D23" s="37"/>
      <c r="E23" s="37"/>
      <c r="F23" s="37"/>
      <c r="G23" s="37"/>
      <c r="H23" s="37"/>
      <c r="I23" s="37"/>
      <c r="J23" s="37"/>
    </row>
    <row r="24" spans="1:10" ht="39.950000000000003" customHeight="1" x14ac:dyDescent="0.45">
      <c r="A24" s="36" t="s">
        <v>2</v>
      </c>
      <c r="B24" s="37"/>
      <c r="C24" s="37"/>
      <c r="D24" s="37"/>
      <c r="E24" s="37"/>
      <c r="F24" s="37"/>
      <c r="G24" s="37"/>
      <c r="H24" s="37"/>
      <c r="I24" s="37"/>
      <c r="J24" s="37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88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rightToLeft="1" view="pageBreakPreview" zoomScale="60" zoomScaleNormal="100" workbookViewId="0">
      <selection activeCell="A28" sqref="A28"/>
    </sheetView>
  </sheetViews>
  <sheetFormatPr defaultColWidth="9.125" defaultRowHeight="18.75" x14ac:dyDescent="0.45"/>
  <cols>
    <col min="1" max="1" width="38.5" style="14" customWidth="1"/>
    <col min="2" max="2" width="1.5" style="14" customWidth="1"/>
    <col min="3" max="3" width="11.5" style="14" customWidth="1"/>
    <col min="4" max="4" width="1.5" style="14" customWidth="1"/>
    <col min="5" max="5" width="11.5" style="14" customWidth="1"/>
    <col min="6" max="6" width="1.5" style="14" customWidth="1"/>
    <col min="7" max="7" width="11.5" style="14" customWidth="1"/>
    <col min="8" max="8" width="1.5" style="14" customWidth="1"/>
    <col min="9" max="9" width="18.5" style="14" customWidth="1"/>
    <col min="10" max="10" width="1.5" style="14" customWidth="1"/>
    <col min="11" max="11" width="14.125" style="14" customWidth="1"/>
    <col min="12" max="12" width="1.5" style="14" customWidth="1"/>
    <col min="13" max="13" width="18.5" style="14" customWidth="1"/>
    <col min="14" max="14" width="1.5" style="14" customWidth="1"/>
    <col min="15" max="15" width="18.5" style="14" customWidth="1"/>
    <col min="16" max="16" width="1.5" style="14" customWidth="1"/>
    <col min="17" max="17" width="14.125" style="14" customWidth="1"/>
    <col min="18" max="18" width="1.5" style="14" customWidth="1"/>
    <col min="19" max="19" width="18.5" style="14" customWidth="1"/>
    <col min="20" max="16384" width="9.125" style="14"/>
  </cols>
  <sheetData>
    <row r="1" spans="1:19" ht="20.100000000000001" customHeight="1" x14ac:dyDescent="0.4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0.100000000000001" customHeight="1" x14ac:dyDescent="0.45">
      <c r="A2" s="36" t="s">
        <v>112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0.100000000000001" customHeight="1" x14ac:dyDescent="0.4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5" spans="1:19" ht="21" x14ac:dyDescent="0.45">
      <c r="A5" s="38" t="s">
        <v>136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7" spans="1:19" ht="21" x14ac:dyDescent="0.45">
      <c r="I7" s="39" t="s">
        <v>128</v>
      </c>
      <c r="J7" s="40"/>
      <c r="K7" s="40"/>
      <c r="L7" s="40"/>
      <c r="M7" s="40"/>
      <c r="O7" s="39" t="s">
        <v>7</v>
      </c>
      <c r="P7" s="40"/>
      <c r="Q7" s="40"/>
      <c r="R7" s="40"/>
      <c r="S7" s="40"/>
    </row>
    <row r="8" spans="1:19" ht="42" x14ac:dyDescent="0.45">
      <c r="A8" s="10" t="s">
        <v>114</v>
      </c>
      <c r="C8" s="2" t="s">
        <v>137</v>
      </c>
      <c r="E8" s="2" t="s">
        <v>31</v>
      </c>
      <c r="G8" s="2" t="s">
        <v>89</v>
      </c>
      <c r="I8" s="2" t="s">
        <v>138</v>
      </c>
      <c r="K8" s="2" t="s">
        <v>133</v>
      </c>
      <c r="M8" s="2" t="s">
        <v>139</v>
      </c>
      <c r="O8" s="2" t="s">
        <v>138</v>
      </c>
      <c r="Q8" s="2" t="s">
        <v>133</v>
      </c>
      <c r="S8" s="2" t="s">
        <v>139</v>
      </c>
    </row>
    <row r="9" spans="1:19" ht="27.75" customHeight="1" x14ac:dyDescent="0.45">
      <c r="A9" s="3" t="s">
        <v>34</v>
      </c>
      <c r="C9" s="4" t="s">
        <v>140</v>
      </c>
      <c r="E9" s="4" t="s">
        <v>38</v>
      </c>
      <c r="G9" s="4" t="s">
        <v>39</v>
      </c>
      <c r="I9" s="28">
        <v>6589736</v>
      </c>
      <c r="J9" s="31"/>
      <c r="K9" s="4" t="s">
        <v>148</v>
      </c>
      <c r="L9" s="31"/>
      <c r="M9" s="28">
        <v>6589736</v>
      </c>
      <c r="N9" s="31"/>
      <c r="O9" s="28">
        <v>93162876</v>
      </c>
      <c r="P9" s="31"/>
      <c r="Q9" s="4" t="s">
        <v>148</v>
      </c>
      <c r="R9" s="31"/>
      <c r="S9" s="28">
        <v>93162876</v>
      </c>
    </row>
    <row r="10" spans="1:19" ht="27.75" customHeight="1" x14ac:dyDescent="0.45">
      <c r="A10" s="3" t="s">
        <v>141</v>
      </c>
      <c r="C10" s="4" t="s">
        <v>142</v>
      </c>
      <c r="E10" s="4" t="s">
        <v>143</v>
      </c>
      <c r="G10" s="4" t="s">
        <v>102</v>
      </c>
      <c r="I10" s="28">
        <v>961643820</v>
      </c>
      <c r="J10" s="31"/>
      <c r="K10" s="28">
        <v>-3842634</v>
      </c>
      <c r="L10" s="31"/>
      <c r="M10" s="28">
        <v>957801186</v>
      </c>
      <c r="N10" s="31"/>
      <c r="O10" s="28">
        <v>7885479410</v>
      </c>
      <c r="P10" s="31"/>
      <c r="Q10" s="4" t="s">
        <v>148</v>
      </c>
      <c r="R10" s="31"/>
      <c r="S10" s="28">
        <v>7885479410</v>
      </c>
    </row>
    <row r="11" spans="1:19" ht="27.75" customHeight="1" x14ac:dyDescent="0.45">
      <c r="A11" s="3" t="s">
        <v>44</v>
      </c>
      <c r="C11" s="4" t="s">
        <v>144</v>
      </c>
      <c r="E11" s="4" t="s">
        <v>46</v>
      </c>
      <c r="G11" s="4" t="s">
        <v>39</v>
      </c>
      <c r="I11" s="28">
        <v>120575416</v>
      </c>
      <c r="J11" s="31"/>
      <c r="K11" s="4" t="s">
        <v>148</v>
      </c>
      <c r="L11" s="31"/>
      <c r="M11" s="28">
        <v>120575416</v>
      </c>
      <c r="N11" s="31"/>
      <c r="O11" s="28">
        <v>1080672439</v>
      </c>
      <c r="P11" s="31"/>
      <c r="Q11" s="4" t="s">
        <v>148</v>
      </c>
      <c r="R11" s="31"/>
      <c r="S11" s="28">
        <v>1080672439</v>
      </c>
    </row>
    <row r="12" spans="1:19" ht="27.75" customHeight="1" x14ac:dyDescent="0.45">
      <c r="A12" s="3" t="s">
        <v>47</v>
      </c>
      <c r="C12" s="4" t="s">
        <v>145</v>
      </c>
      <c r="E12" s="4" t="s">
        <v>49</v>
      </c>
      <c r="G12" s="4" t="s">
        <v>39</v>
      </c>
      <c r="I12" s="28">
        <v>319702266</v>
      </c>
      <c r="J12" s="31"/>
      <c r="K12" s="4" t="s">
        <v>148</v>
      </c>
      <c r="L12" s="31"/>
      <c r="M12" s="28">
        <v>319702266</v>
      </c>
      <c r="N12" s="31"/>
      <c r="O12" s="28">
        <v>691840933</v>
      </c>
      <c r="P12" s="31"/>
      <c r="Q12" s="4" t="s">
        <v>148</v>
      </c>
      <c r="R12" s="31"/>
      <c r="S12" s="28">
        <v>691840933</v>
      </c>
    </row>
    <row r="13" spans="1:19" ht="27.75" customHeight="1" x14ac:dyDescent="0.45">
      <c r="A13" s="3" t="s">
        <v>50</v>
      </c>
      <c r="C13" s="4" t="s">
        <v>146</v>
      </c>
      <c r="E13" s="4" t="s">
        <v>52</v>
      </c>
      <c r="G13" s="4" t="s">
        <v>39</v>
      </c>
      <c r="I13" s="28">
        <v>45238599</v>
      </c>
      <c r="J13" s="31"/>
      <c r="K13" s="4" t="s">
        <v>148</v>
      </c>
      <c r="L13" s="31"/>
      <c r="M13" s="28">
        <v>45238599</v>
      </c>
      <c r="N13" s="31"/>
      <c r="O13" s="28">
        <v>601022402</v>
      </c>
      <c r="P13" s="31"/>
      <c r="Q13" s="4" t="s">
        <v>148</v>
      </c>
      <c r="R13" s="31"/>
      <c r="S13" s="28">
        <v>601022402</v>
      </c>
    </row>
    <row r="14" spans="1:19" ht="27.75" customHeight="1" x14ac:dyDescent="0.45">
      <c r="A14" s="3" t="s">
        <v>147</v>
      </c>
      <c r="C14" s="4" t="s">
        <v>142</v>
      </c>
      <c r="E14" s="4" t="s">
        <v>148</v>
      </c>
      <c r="G14" s="4" t="s">
        <v>148</v>
      </c>
      <c r="I14" s="28">
        <v>48079109</v>
      </c>
      <c r="J14" s="31"/>
      <c r="K14" s="4" t="s">
        <v>148</v>
      </c>
      <c r="L14" s="31"/>
      <c r="M14" s="28">
        <v>48079109</v>
      </c>
      <c r="N14" s="31"/>
      <c r="O14" s="28">
        <v>233347162</v>
      </c>
      <c r="P14" s="31"/>
      <c r="Q14" s="4" t="s">
        <v>148</v>
      </c>
      <c r="R14" s="31"/>
      <c r="S14" s="28">
        <v>233347162</v>
      </c>
    </row>
    <row r="15" spans="1:19" ht="27.75" customHeight="1" x14ac:dyDescent="0.45">
      <c r="A15" s="3" t="s">
        <v>149</v>
      </c>
      <c r="C15" s="4" t="s">
        <v>142</v>
      </c>
      <c r="E15" s="4" t="s">
        <v>148</v>
      </c>
      <c r="G15" s="4" t="s">
        <v>148</v>
      </c>
      <c r="I15" s="28">
        <v>246986</v>
      </c>
      <c r="J15" s="31"/>
      <c r="K15" s="4" t="s">
        <v>148</v>
      </c>
      <c r="L15" s="31"/>
      <c r="M15" s="28">
        <v>246986</v>
      </c>
      <c r="N15" s="31"/>
      <c r="O15" s="28">
        <v>12047716812</v>
      </c>
      <c r="P15" s="31"/>
      <c r="Q15" s="4" t="s">
        <v>148</v>
      </c>
      <c r="R15" s="31"/>
      <c r="S15" s="28">
        <v>12047716812</v>
      </c>
    </row>
    <row r="16" spans="1:19" ht="27.75" customHeight="1" x14ac:dyDescent="0.45">
      <c r="A16" s="3" t="s">
        <v>53</v>
      </c>
      <c r="C16" s="4" t="s">
        <v>144</v>
      </c>
      <c r="E16" s="4" t="s">
        <v>55</v>
      </c>
      <c r="G16" s="4" t="s">
        <v>56</v>
      </c>
      <c r="I16" s="28">
        <v>3496723</v>
      </c>
      <c r="J16" s="31"/>
      <c r="K16" s="4" t="s">
        <v>148</v>
      </c>
      <c r="L16" s="31"/>
      <c r="M16" s="28">
        <v>3496723</v>
      </c>
      <c r="N16" s="31"/>
      <c r="O16" s="28">
        <v>64042657</v>
      </c>
      <c r="P16" s="31"/>
      <c r="Q16" s="4" t="s">
        <v>148</v>
      </c>
      <c r="R16" s="31"/>
      <c r="S16" s="28">
        <v>64042657</v>
      </c>
    </row>
    <row r="17" spans="1:19" ht="27.75" customHeight="1" x14ac:dyDescent="0.45">
      <c r="A17" s="3" t="s">
        <v>57</v>
      </c>
      <c r="C17" s="4" t="s">
        <v>150</v>
      </c>
      <c r="E17" s="4" t="s">
        <v>59</v>
      </c>
      <c r="G17" s="4" t="s">
        <v>60</v>
      </c>
      <c r="I17" s="28">
        <v>241572329</v>
      </c>
      <c r="J17" s="31"/>
      <c r="K17" s="4" t="s">
        <v>148</v>
      </c>
      <c r="L17" s="31"/>
      <c r="M17" s="28">
        <v>241572329</v>
      </c>
      <c r="N17" s="31"/>
      <c r="O17" s="28">
        <v>1688433953</v>
      </c>
      <c r="P17" s="31"/>
      <c r="Q17" s="4" t="s">
        <v>148</v>
      </c>
      <c r="R17" s="31"/>
      <c r="S17" s="28">
        <v>1688433953</v>
      </c>
    </row>
    <row r="18" spans="1:19" ht="27.75" customHeight="1" x14ac:dyDescent="0.45">
      <c r="A18" s="3" t="s">
        <v>61</v>
      </c>
      <c r="C18" s="4" t="s">
        <v>151</v>
      </c>
      <c r="E18" s="4" t="s">
        <v>63</v>
      </c>
      <c r="G18" s="4" t="s">
        <v>56</v>
      </c>
      <c r="I18" s="28">
        <v>95489927</v>
      </c>
      <c r="J18" s="31"/>
      <c r="K18" s="4" t="s">
        <v>148</v>
      </c>
      <c r="L18" s="31"/>
      <c r="M18" s="28">
        <v>95489927</v>
      </c>
      <c r="N18" s="31"/>
      <c r="O18" s="28">
        <v>784654845</v>
      </c>
      <c r="P18" s="31"/>
      <c r="Q18" s="4" t="s">
        <v>148</v>
      </c>
      <c r="R18" s="31"/>
      <c r="S18" s="28">
        <v>784654845</v>
      </c>
    </row>
    <row r="19" spans="1:19" ht="27.75" customHeight="1" x14ac:dyDescent="0.45">
      <c r="A19" s="3" t="s">
        <v>64</v>
      </c>
      <c r="C19" s="4" t="s">
        <v>152</v>
      </c>
      <c r="E19" s="4" t="s">
        <v>67</v>
      </c>
      <c r="G19" s="4" t="s">
        <v>60</v>
      </c>
      <c r="I19" s="28">
        <v>41676534</v>
      </c>
      <c r="J19" s="31"/>
      <c r="K19" s="4" t="s">
        <v>148</v>
      </c>
      <c r="L19" s="31"/>
      <c r="M19" s="28">
        <v>41676534</v>
      </c>
      <c r="N19" s="31"/>
      <c r="O19" s="28">
        <v>322572343</v>
      </c>
      <c r="P19" s="31"/>
      <c r="Q19" s="4" t="s">
        <v>148</v>
      </c>
      <c r="R19" s="31"/>
      <c r="S19" s="28">
        <v>322572343</v>
      </c>
    </row>
    <row r="20" spans="1:19" ht="27.75" customHeight="1" x14ac:dyDescent="0.45">
      <c r="A20" s="3" t="s">
        <v>68</v>
      </c>
      <c r="C20" s="4" t="s">
        <v>153</v>
      </c>
      <c r="E20" s="4" t="s">
        <v>70</v>
      </c>
      <c r="G20" s="4" t="s">
        <v>60</v>
      </c>
      <c r="I20" s="28">
        <v>311772329</v>
      </c>
      <c r="J20" s="31"/>
      <c r="K20" s="4" t="s">
        <v>148</v>
      </c>
      <c r="L20" s="31"/>
      <c r="M20" s="28">
        <v>311772329</v>
      </c>
      <c r="N20" s="31"/>
      <c r="O20" s="28">
        <v>2539590412</v>
      </c>
      <c r="P20" s="31"/>
      <c r="Q20" s="4" t="s">
        <v>148</v>
      </c>
      <c r="R20" s="31"/>
      <c r="S20" s="28">
        <v>2539590412</v>
      </c>
    </row>
    <row r="21" spans="1:19" ht="27.75" customHeight="1" x14ac:dyDescent="0.45">
      <c r="A21" s="3" t="s">
        <v>71</v>
      </c>
      <c r="C21" s="4" t="s">
        <v>154</v>
      </c>
      <c r="E21" s="4" t="s">
        <v>73</v>
      </c>
      <c r="G21" s="4" t="s">
        <v>74</v>
      </c>
      <c r="I21" s="28">
        <v>334628463</v>
      </c>
      <c r="J21" s="31"/>
      <c r="K21" s="4" t="s">
        <v>148</v>
      </c>
      <c r="L21" s="31"/>
      <c r="M21" s="28">
        <v>334628463</v>
      </c>
      <c r="N21" s="31"/>
      <c r="O21" s="28">
        <v>2516381640</v>
      </c>
      <c r="P21" s="31"/>
      <c r="Q21" s="4" t="s">
        <v>148</v>
      </c>
      <c r="R21" s="31"/>
      <c r="S21" s="28">
        <v>2516381640</v>
      </c>
    </row>
    <row r="22" spans="1:19" ht="27.75" customHeight="1" x14ac:dyDescent="0.45">
      <c r="A22" s="3" t="s">
        <v>155</v>
      </c>
      <c r="C22" s="4" t="s">
        <v>142</v>
      </c>
      <c r="E22" s="4" t="s">
        <v>156</v>
      </c>
      <c r="G22" s="4" t="s">
        <v>157</v>
      </c>
      <c r="I22" s="4" t="s">
        <v>148</v>
      </c>
      <c r="J22" s="31"/>
      <c r="K22" s="4" t="s">
        <v>148</v>
      </c>
      <c r="L22" s="31"/>
      <c r="M22" s="4" t="s">
        <v>148</v>
      </c>
      <c r="N22" s="28"/>
      <c r="O22" s="28">
        <v>93977091</v>
      </c>
      <c r="P22" s="31"/>
      <c r="Q22" s="4" t="s">
        <v>148</v>
      </c>
      <c r="R22" s="31"/>
      <c r="S22" s="28">
        <v>93977091</v>
      </c>
    </row>
    <row r="23" spans="1:19" ht="27.75" customHeight="1" x14ac:dyDescent="0.45">
      <c r="A23" s="3" t="s">
        <v>158</v>
      </c>
      <c r="C23" s="4" t="s">
        <v>142</v>
      </c>
      <c r="E23" s="4" t="s">
        <v>148</v>
      </c>
      <c r="G23" s="4" t="s">
        <v>148</v>
      </c>
      <c r="I23" s="4" t="s">
        <v>148</v>
      </c>
      <c r="J23" s="31"/>
      <c r="K23" s="4" t="s">
        <v>148</v>
      </c>
      <c r="L23" s="31"/>
      <c r="M23" s="4" t="s">
        <v>148</v>
      </c>
      <c r="N23" s="28"/>
      <c r="O23" s="28">
        <v>118725065</v>
      </c>
      <c r="P23" s="31"/>
      <c r="Q23" s="4" t="s">
        <v>148</v>
      </c>
      <c r="R23" s="31"/>
      <c r="S23" s="28">
        <v>118725065</v>
      </c>
    </row>
    <row r="24" spans="1:19" ht="19.5" thickBot="1" x14ac:dyDescent="0.5">
      <c r="A24" s="6" t="s">
        <v>18</v>
      </c>
      <c r="I24" s="29">
        <f>SUM(I9:$I$23)</f>
        <v>2530712237</v>
      </c>
      <c r="J24" s="31"/>
      <c r="K24" s="29">
        <f>SUM(K9:$K$23)</f>
        <v>-3842634</v>
      </c>
      <c r="L24" s="31"/>
      <c r="M24" s="29">
        <f>SUM(M9:$M$23)</f>
        <v>2526869603</v>
      </c>
      <c r="N24" s="31"/>
      <c r="O24" s="29">
        <f>SUM(O9:$O$23)</f>
        <v>30761620040</v>
      </c>
      <c r="P24" s="31"/>
      <c r="Q24" s="33" t="s">
        <v>148</v>
      </c>
      <c r="R24" s="31"/>
      <c r="S24" s="29">
        <f>SUM(S9:$S$23)</f>
        <v>30761620040</v>
      </c>
    </row>
    <row r="25" spans="1:19" ht="19.5" thickTop="1" x14ac:dyDescent="0.45">
      <c r="I25" s="32"/>
      <c r="J25" s="31"/>
      <c r="K25" s="32"/>
      <c r="L25" s="31"/>
      <c r="M25" s="32"/>
      <c r="N25" s="31"/>
      <c r="O25" s="32"/>
      <c r="P25" s="31"/>
      <c r="Q25" s="32"/>
      <c r="R25" s="31"/>
      <c r="S25" s="32"/>
    </row>
  </sheetData>
  <sheetProtection algorithmName="SHA-512" hashValue="K9jrYgPyFUBF3JzuWROWQGdTubMJcx4OGN+gwtQwm90ziyWccX52oBZRf6TrehB8C19TjDEq2DBxZ4TAQqATJA==" saltValue="80yFdxX33NXlrLbiKDVcPw==" spinCount="100000" sheet="1" objects="1" scenarios="1" selectLockedCells="1" autoFilter="0" selectUnlockedCell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6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rightToLeft="1" view="pageBreakPreview" zoomScale="60" zoomScaleNormal="100" workbookViewId="0">
      <selection activeCell="B25" sqref="B25"/>
    </sheetView>
  </sheetViews>
  <sheetFormatPr defaultColWidth="9.125" defaultRowHeight="18.75" x14ac:dyDescent="0.45"/>
  <cols>
    <col min="1" max="1" width="21.375" style="14" customWidth="1"/>
    <col min="2" max="2" width="1.5" style="14" customWidth="1"/>
    <col min="3" max="3" width="12.625" style="14" customWidth="1"/>
    <col min="4" max="4" width="1.5" style="14" customWidth="1"/>
    <col min="5" max="5" width="17" style="14" customWidth="1"/>
    <col min="6" max="6" width="1.5" style="14" customWidth="1"/>
    <col min="7" max="7" width="17" style="14" customWidth="1"/>
    <col min="8" max="8" width="1.5" style="14" customWidth="1"/>
    <col min="9" max="9" width="17" style="14" customWidth="1"/>
    <col min="10" max="10" width="1.5" style="14" customWidth="1"/>
    <col min="11" max="11" width="12.625" style="14" customWidth="1"/>
    <col min="12" max="12" width="1.5" style="14" customWidth="1"/>
    <col min="13" max="13" width="20.5" style="14" customWidth="1"/>
    <col min="14" max="14" width="1.5" style="14" customWidth="1"/>
    <col min="15" max="15" width="20.5" style="14" customWidth="1"/>
    <col min="16" max="16" width="1.5" style="14" customWidth="1"/>
    <col min="17" max="17" width="17" style="14" customWidth="1"/>
    <col min="18" max="16384" width="9.125" style="14"/>
  </cols>
  <sheetData>
    <row r="1" spans="1:17" ht="20.100000000000001" customHeight="1" x14ac:dyDescent="0.4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0.100000000000001" customHeight="1" x14ac:dyDescent="0.45">
      <c r="A2" s="36" t="s">
        <v>112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0.100000000000001" customHeight="1" x14ac:dyDescent="0.4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5" spans="1:17" ht="21" x14ac:dyDescent="0.45">
      <c r="A5" s="38" t="s">
        <v>159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7" spans="1:17" ht="21" x14ac:dyDescent="0.45">
      <c r="C7" s="39" t="s">
        <v>128</v>
      </c>
      <c r="D7" s="40"/>
      <c r="E7" s="40"/>
      <c r="F7" s="40"/>
      <c r="G7" s="40"/>
      <c r="H7" s="40"/>
      <c r="I7" s="40"/>
      <c r="K7" s="39" t="s">
        <v>7</v>
      </c>
      <c r="L7" s="40"/>
      <c r="M7" s="40"/>
      <c r="N7" s="40"/>
      <c r="O7" s="40"/>
      <c r="P7" s="40"/>
      <c r="Q7" s="40"/>
    </row>
    <row r="8" spans="1:17" ht="42" x14ac:dyDescent="0.45">
      <c r="A8" s="10" t="s">
        <v>114</v>
      </c>
      <c r="C8" s="2" t="s">
        <v>9</v>
      </c>
      <c r="E8" s="2" t="s">
        <v>11</v>
      </c>
      <c r="G8" s="2" t="s">
        <v>160</v>
      </c>
      <c r="I8" s="2" t="s">
        <v>161</v>
      </c>
      <c r="K8" s="2" t="s">
        <v>9</v>
      </c>
      <c r="M8" s="2" t="s">
        <v>11</v>
      </c>
      <c r="O8" s="2" t="s">
        <v>160</v>
      </c>
      <c r="Q8" s="2" t="s">
        <v>161</v>
      </c>
    </row>
    <row r="9" spans="1:17" ht="37.5" x14ac:dyDescent="0.45">
      <c r="A9" s="3" t="s">
        <v>34</v>
      </c>
      <c r="C9" s="5">
        <v>300</v>
      </c>
      <c r="E9" s="28">
        <v>282779768</v>
      </c>
      <c r="F9" s="31"/>
      <c r="G9" s="28">
        <v>294905100</v>
      </c>
      <c r="H9" s="31"/>
      <c r="I9" s="28">
        <v>-12125332</v>
      </c>
      <c r="K9" s="5">
        <v>850</v>
      </c>
      <c r="M9" s="28">
        <v>811754859</v>
      </c>
      <c r="N9" s="31"/>
      <c r="O9" s="28">
        <v>835559968</v>
      </c>
      <c r="P9" s="31"/>
      <c r="Q9" s="28">
        <v>-23805109</v>
      </c>
    </row>
    <row r="10" spans="1:17" ht="37.5" x14ac:dyDescent="0.45">
      <c r="A10" s="3" t="s">
        <v>40</v>
      </c>
      <c r="C10" s="20">
        <v>0</v>
      </c>
      <c r="D10" s="20"/>
      <c r="E10" s="20">
        <v>0</v>
      </c>
      <c r="F10" s="20"/>
      <c r="G10" s="20">
        <v>0</v>
      </c>
      <c r="H10" s="20"/>
      <c r="I10" s="20">
        <v>0</v>
      </c>
      <c r="J10" s="4"/>
      <c r="K10" s="5">
        <v>15</v>
      </c>
      <c r="M10" s="28">
        <v>52477688</v>
      </c>
      <c r="N10" s="31"/>
      <c r="O10" s="28">
        <v>54806585</v>
      </c>
      <c r="P10" s="31"/>
      <c r="Q10" s="28">
        <v>-2328897</v>
      </c>
    </row>
    <row r="11" spans="1:17" ht="37.5" x14ac:dyDescent="0.45">
      <c r="A11" s="3" t="s">
        <v>44</v>
      </c>
      <c r="C11" s="20">
        <v>0</v>
      </c>
      <c r="D11" s="20"/>
      <c r="E11" s="20">
        <v>0</v>
      </c>
      <c r="F11" s="20"/>
      <c r="G11" s="20">
        <v>0</v>
      </c>
      <c r="H11" s="20"/>
      <c r="I11" s="20">
        <v>0</v>
      </c>
      <c r="J11" s="4"/>
      <c r="K11" s="5">
        <v>4000</v>
      </c>
      <c r="M11" s="28">
        <v>3507509675</v>
      </c>
      <c r="N11" s="31"/>
      <c r="O11" s="28">
        <v>3624970773</v>
      </c>
      <c r="P11" s="31"/>
      <c r="Q11" s="28">
        <v>-117461098</v>
      </c>
    </row>
    <row r="12" spans="1:17" ht="37.5" x14ac:dyDescent="0.45">
      <c r="A12" s="3" t="s">
        <v>50</v>
      </c>
      <c r="C12" s="5">
        <v>2000</v>
      </c>
      <c r="E12" s="28">
        <v>1806232025</v>
      </c>
      <c r="F12" s="31"/>
      <c r="G12" s="28">
        <v>1891427501</v>
      </c>
      <c r="H12" s="31"/>
      <c r="I12" s="28">
        <v>-85195476</v>
      </c>
      <c r="K12" s="5">
        <v>7452</v>
      </c>
      <c r="M12" s="28">
        <v>6591089674</v>
      </c>
      <c r="N12" s="31"/>
      <c r="O12" s="28">
        <v>7047517939</v>
      </c>
      <c r="P12" s="31"/>
      <c r="Q12" s="28">
        <v>-456428265</v>
      </c>
    </row>
    <row r="13" spans="1:17" ht="37.5" x14ac:dyDescent="0.45">
      <c r="A13" s="3" t="s">
        <v>53</v>
      </c>
      <c r="C13" s="5">
        <v>600</v>
      </c>
      <c r="E13" s="28">
        <v>602352693</v>
      </c>
      <c r="F13" s="31"/>
      <c r="G13" s="28">
        <v>563503593</v>
      </c>
      <c r="H13" s="31"/>
      <c r="I13" s="28">
        <v>38849100</v>
      </c>
      <c r="K13" s="5">
        <v>600</v>
      </c>
      <c r="M13" s="28">
        <v>602352693</v>
      </c>
      <c r="N13" s="31"/>
      <c r="O13" s="28">
        <v>563503593</v>
      </c>
      <c r="P13" s="31"/>
      <c r="Q13" s="28">
        <v>38849100</v>
      </c>
    </row>
    <row r="14" spans="1:17" ht="37.5" x14ac:dyDescent="0.45">
      <c r="A14" s="3" t="s">
        <v>61</v>
      </c>
      <c r="C14" s="5">
        <v>2000</v>
      </c>
      <c r="E14" s="28">
        <v>2023139800</v>
      </c>
      <c r="F14" s="31"/>
      <c r="G14" s="28">
        <v>1850352700</v>
      </c>
      <c r="H14" s="31"/>
      <c r="I14" s="28">
        <v>172787100</v>
      </c>
      <c r="K14" s="5">
        <v>2000</v>
      </c>
      <c r="M14" s="28">
        <v>2023139800</v>
      </c>
      <c r="N14" s="31"/>
      <c r="O14" s="28">
        <v>1850352700</v>
      </c>
      <c r="P14" s="31"/>
      <c r="Q14" s="28">
        <v>172787100</v>
      </c>
    </row>
    <row r="15" spans="1:17" x14ac:dyDescent="0.45">
      <c r="A15" s="3" t="s">
        <v>17</v>
      </c>
      <c r="C15" s="5">
        <v>22350000</v>
      </c>
      <c r="E15" s="28">
        <v>512292848720</v>
      </c>
      <c r="F15" s="31"/>
      <c r="G15" s="28">
        <v>627371595749</v>
      </c>
      <c r="H15" s="31"/>
      <c r="I15" s="28">
        <v>-115078747029</v>
      </c>
      <c r="K15" s="5">
        <v>195362614</v>
      </c>
      <c r="M15" s="28">
        <v>4224954509675</v>
      </c>
      <c r="N15" s="31"/>
      <c r="O15" s="28">
        <v>3521946306670</v>
      </c>
      <c r="P15" s="31"/>
      <c r="Q15" s="28">
        <v>703008203005</v>
      </c>
    </row>
    <row r="16" spans="1:17" x14ac:dyDescent="0.45">
      <c r="A16" s="6" t="s">
        <v>18</v>
      </c>
      <c r="C16" s="6">
        <f>SUM(C9:$C$15)</f>
        <v>22354900</v>
      </c>
      <c r="E16" s="29">
        <f>SUM(E9:$E$15)</f>
        <v>517007353006</v>
      </c>
      <c r="F16" s="31"/>
      <c r="G16" s="29">
        <f>SUM(G9:$G$15)</f>
        <v>631971784643</v>
      </c>
      <c r="H16" s="31"/>
      <c r="I16" s="29">
        <f>SUM(I9:$I$15)</f>
        <v>-114964431637</v>
      </c>
      <c r="K16" s="6">
        <f>SUM(K9:$K$15)</f>
        <v>195377531</v>
      </c>
      <c r="M16" s="29">
        <f>SUM(M9:$M$15)</f>
        <v>4238542834064</v>
      </c>
      <c r="N16" s="31"/>
      <c r="O16" s="29">
        <f>SUM(O9:$O$15)</f>
        <v>3535923018228</v>
      </c>
      <c r="P16" s="31"/>
      <c r="Q16" s="29">
        <f>SUM(Q9:$Q$15)</f>
        <v>702619815836</v>
      </c>
    </row>
    <row r="17" spans="1:17" x14ac:dyDescent="0.45">
      <c r="C17" s="7"/>
      <c r="E17" s="7"/>
      <c r="G17" s="7"/>
      <c r="I17" s="7"/>
      <c r="K17" s="7"/>
      <c r="M17" s="7"/>
      <c r="O17" s="7"/>
      <c r="Q17" s="7"/>
    </row>
    <row r="19" spans="1:17" x14ac:dyDescent="0.45">
      <c r="A19" s="44" t="s">
        <v>162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6"/>
    </row>
  </sheetData>
  <sheetProtection algorithmName="SHA-512" hashValue="j6AqUmgYL0lz+e50DtbWCht8JA78QiLTBa2DAXwoyiOVUZBhkHOiM6l+WWgLOSDN19jmrteHt+ocQwh/tRDDBg==" saltValue="+cvPdZSPQOnBsw2/XykTrg==" spinCount="100000" sheet="1" objects="1" scenarios="1" selectLockedCells="1" autoFilter="0" selectUnlockedCells="1"/>
  <mergeCells count="7">
    <mergeCell ref="A19:Q19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rightToLeft="1" view="pageBreakPreview" zoomScale="60" zoomScaleNormal="100" workbookViewId="0">
      <selection activeCell="A17" sqref="A17"/>
    </sheetView>
  </sheetViews>
  <sheetFormatPr defaultColWidth="9.125" defaultRowHeight="18.75" x14ac:dyDescent="0.45"/>
  <cols>
    <col min="1" max="1" width="30.5" style="14" customWidth="1"/>
    <col min="2" max="2" width="1.5" style="14" customWidth="1"/>
    <col min="3" max="3" width="14.125" style="14" customWidth="1"/>
    <col min="4" max="4" width="1.5" style="14" customWidth="1"/>
    <col min="5" max="5" width="17.875" style="14" bestFit="1" customWidth="1"/>
    <col min="6" max="6" width="1.5" style="14" customWidth="1"/>
    <col min="7" max="7" width="18.125" style="14" bestFit="1" customWidth="1"/>
    <col min="8" max="8" width="1.5" style="14" customWidth="1"/>
    <col min="9" max="9" width="17" style="14" customWidth="1"/>
    <col min="10" max="10" width="1.5" style="14" customWidth="1"/>
    <col min="11" max="11" width="14.125" style="14" customWidth="1"/>
    <col min="12" max="12" width="1.5" style="14" customWidth="1"/>
    <col min="13" max="13" width="17.875" style="14" bestFit="1" customWidth="1"/>
    <col min="14" max="14" width="1.5" style="14" customWidth="1"/>
    <col min="15" max="15" width="18.125" style="14" bestFit="1" customWidth="1"/>
    <col min="16" max="16" width="1.5" style="14" customWidth="1"/>
    <col min="17" max="17" width="17" style="14" customWidth="1"/>
    <col min="18" max="16384" width="9.125" style="14"/>
  </cols>
  <sheetData>
    <row r="1" spans="1:17" ht="20.100000000000001" customHeight="1" x14ac:dyDescent="0.4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0.100000000000001" customHeight="1" x14ac:dyDescent="0.45">
      <c r="A2" s="36" t="s">
        <v>112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0.100000000000001" customHeight="1" x14ac:dyDescent="0.4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5" spans="1:17" ht="21" x14ac:dyDescent="0.45">
      <c r="A5" s="38" t="s">
        <v>163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7" spans="1:17" ht="21" x14ac:dyDescent="0.45">
      <c r="C7" s="39" t="s">
        <v>128</v>
      </c>
      <c r="D7" s="40"/>
      <c r="E7" s="40"/>
      <c r="F7" s="40"/>
      <c r="G7" s="40"/>
      <c r="H7" s="40"/>
      <c r="I7" s="40"/>
      <c r="K7" s="39" t="s">
        <v>7</v>
      </c>
      <c r="L7" s="40"/>
      <c r="M7" s="40"/>
      <c r="N7" s="40"/>
      <c r="O7" s="40"/>
      <c r="P7" s="40"/>
      <c r="Q7" s="40"/>
    </row>
    <row r="8" spans="1:17" ht="42" x14ac:dyDescent="0.45">
      <c r="A8" s="10" t="s">
        <v>114</v>
      </c>
      <c r="C8" s="2" t="s">
        <v>9</v>
      </c>
      <c r="E8" s="2" t="s">
        <v>11</v>
      </c>
      <c r="G8" s="2" t="s">
        <v>160</v>
      </c>
      <c r="I8" s="2" t="s">
        <v>164</v>
      </c>
      <c r="K8" s="2" t="s">
        <v>9</v>
      </c>
      <c r="M8" s="2" t="s">
        <v>11</v>
      </c>
      <c r="O8" s="2" t="s">
        <v>160</v>
      </c>
      <c r="Q8" s="2" t="s">
        <v>164</v>
      </c>
    </row>
    <row r="9" spans="1:17" ht="24.75" customHeight="1" x14ac:dyDescent="0.45">
      <c r="A9" s="3" t="s">
        <v>34</v>
      </c>
      <c r="C9" s="5">
        <v>400</v>
      </c>
      <c r="E9" s="28">
        <v>375240455</v>
      </c>
      <c r="F9" s="31"/>
      <c r="G9" s="28">
        <v>357097398</v>
      </c>
      <c r="H9" s="31"/>
      <c r="I9" s="28">
        <v>18143057</v>
      </c>
      <c r="K9" s="5">
        <v>400</v>
      </c>
      <c r="M9" s="28">
        <v>375240455</v>
      </c>
      <c r="N9" s="31"/>
      <c r="O9" s="28">
        <v>393367109</v>
      </c>
      <c r="P9" s="31"/>
      <c r="Q9" s="28">
        <v>-18126654</v>
      </c>
    </row>
    <row r="10" spans="1:17" ht="24.75" customHeight="1" x14ac:dyDescent="0.45">
      <c r="A10" s="3" t="s">
        <v>40</v>
      </c>
      <c r="C10" s="5">
        <v>4960</v>
      </c>
      <c r="E10" s="28">
        <v>20184465795</v>
      </c>
      <c r="F10" s="31"/>
      <c r="G10" s="28">
        <v>19933933596</v>
      </c>
      <c r="H10" s="31"/>
      <c r="I10" s="28">
        <v>250532199</v>
      </c>
      <c r="K10" s="5">
        <v>4960</v>
      </c>
      <c r="M10" s="28">
        <v>20184465795</v>
      </c>
      <c r="N10" s="31"/>
      <c r="O10" s="28">
        <v>18130088877</v>
      </c>
      <c r="P10" s="31"/>
      <c r="Q10" s="28">
        <v>2054376918</v>
      </c>
    </row>
    <row r="11" spans="1:17" ht="24.75" customHeight="1" x14ac:dyDescent="0.45">
      <c r="A11" s="3" t="s">
        <v>44</v>
      </c>
      <c r="C11" s="5">
        <v>9100</v>
      </c>
      <c r="E11" s="28">
        <v>7886346877</v>
      </c>
      <c r="F11" s="31"/>
      <c r="G11" s="28">
        <v>7886346877</v>
      </c>
      <c r="H11" s="31"/>
      <c r="I11" s="17">
        <v>0</v>
      </c>
      <c r="K11" s="5">
        <v>9100</v>
      </c>
      <c r="M11" s="28">
        <v>7886346877</v>
      </c>
      <c r="N11" s="31"/>
      <c r="O11" s="28">
        <v>8250201274</v>
      </c>
      <c r="P11" s="31"/>
      <c r="Q11" s="28">
        <v>-363854397</v>
      </c>
    </row>
    <row r="12" spans="1:17" ht="24.75" customHeight="1" x14ac:dyDescent="0.45">
      <c r="A12" s="3" t="s">
        <v>47</v>
      </c>
      <c r="C12" s="5">
        <v>24920</v>
      </c>
      <c r="E12" s="28">
        <v>23091022143</v>
      </c>
      <c r="F12" s="31"/>
      <c r="G12" s="28">
        <v>23589210323</v>
      </c>
      <c r="H12" s="31"/>
      <c r="I12" s="28">
        <v>-498188180</v>
      </c>
      <c r="K12" s="5">
        <v>24920</v>
      </c>
      <c r="M12" s="28">
        <v>23091022143</v>
      </c>
      <c r="N12" s="31"/>
      <c r="O12" s="28">
        <v>24681310019</v>
      </c>
      <c r="P12" s="31"/>
      <c r="Q12" s="28">
        <v>-1590287876</v>
      </c>
    </row>
    <row r="13" spans="1:17" ht="24.75" customHeight="1" x14ac:dyDescent="0.45">
      <c r="A13" s="3" t="s">
        <v>50</v>
      </c>
      <c r="C13" s="5">
        <v>2548</v>
      </c>
      <c r="E13" s="28">
        <v>2327143623</v>
      </c>
      <c r="F13" s="31"/>
      <c r="G13" s="28">
        <v>1999237962</v>
      </c>
      <c r="H13" s="31"/>
      <c r="I13" s="28">
        <v>327905661</v>
      </c>
      <c r="K13" s="5">
        <v>2548</v>
      </c>
      <c r="M13" s="28">
        <v>2327143623</v>
      </c>
      <c r="N13" s="31"/>
      <c r="O13" s="28">
        <v>2410657035</v>
      </c>
      <c r="P13" s="31"/>
      <c r="Q13" s="28">
        <v>-83513412</v>
      </c>
    </row>
    <row r="14" spans="1:17" ht="24.75" customHeight="1" x14ac:dyDescent="0.45">
      <c r="A14" s="3" t="s">
        <v>53</v>
      </c>
      <c r="C14" s="17">
        <v>0</v>
      </c>
      <c r="E14" s="17">
        <v>0</v>
      </c>
      <c r="F14" s="31"/>
      <c r="G14" s="28">
        <v>17993550</v>
      </c>
      <c r="H14" s="31"/>
      <c r="I14" s="28">
        <v>-17993550</v>
      </c>
      <c r="K14" s="20">
        <v>0</v>
      </c>
      <c r="L14" s="27"/>
      <c r="M14" s="20">
        <v>0</v>
      </c>
      <c r="N14" s="34"/>
      <c r="O14" s="20">
        <v>0</v>
      </c>
      <c r="P14" s="34"/>
      <c r="Q14" s="20">
        <v>0</v>
      </c>
    </row>
    <row r="15" spans="1:17" ht="24.75" customHeight="1" x14ac:dyDescent="0.45">
      <c r="A15" s="3" t="s">
        <v>57</v>
      </c>
      <c r="C15" s="5">
        <v>17000</v>
      </c>
      <c r="E15" s="28">
        <v>10620484375</v>
      </c>
      <c r="F15" s="31"/>
      <c r="G15" s="28">
        <v>10620484375</v>
      </c>
      <c r="H15" s="31"/>
      <c r="I15" s="17">
        <v>0</v>
      </c>
      <c r="K15" s="5">
        <v>17000</v>
      </c>
      <c r="M15" s="28">
        <v>10620484375</v>
      </c>
      <c r="N15" s="31"/>
      <c r="O15" s="28">
        <v>15625641686</v>
      </c>
      <c r="P15" s="31"/>
      <c r="Q15" s="28">
        <v>-5005157311</v>
      </c>
    </row>
    <row r="16" spans="1:17" ht="24.75" customHeight="1" x14ac:dyDescent="0.45">
      <c r="A16" s="3" t="s">
        <v>61</v>
      </c>
      <c r="C16" s="5">
        <v>4800</v>
      </c>
      <c r="E16" s="28">
        <v>4709197740</v>
      </c>
      <c r="F16" s="31"/>
      <c r="G16" s="28">
        <v>4945897100</v>
      </c>
      <c r="H16" s="31"/>
      <c r="I16" s="28">
        <v>-236699360</v>
      </c>
      <c r="K16" s="5">
        <v>4800</v>
      </c>
      <c r="M16" s="28">
        <v>4709197740</v>
      </c>
      <c r="N16" s="31"/>
      <c r="O16" s="28">
        <v>4442910960</v>
      </c>
      <c r="P16" s="31"/>
      <c r="Q16" s="28">
        <v>266286780</v>
      </c>
    </row>
    <row r="17" spans="1:17" ht="24.75" customHeight="1" x14ac:dyDescent="0.45">
      <c r="A17" s="3" t="s">
        <v>64</v>
      </c>
      <c r="C17" s="5">
        <v>2810</v>
      </c>
      <c r="E17" s="28">
        <v>2415572945</v>
      </c>
      <c r="F17" s="31"/>
      <c r="G17" s="28">
        <v>2415572945</v>
      </c>
      <c r="H17" s="31"/>
      <c r="I17" s="17">
        <v>0</v>
      </c>
      <c r="K17" s="5">
        <v>2810</v>
      </c>
      <c r="M17" s="28">
        <v>2415572945</v>
      </c>
      <c r="N17" s="31"/>
      <c r="O17" s="28">
        <v>2744442504</v>
      </c>
      <c r="P17" s="31"/>
      <c r="Q17" s="28">
        <v>-328869559</v>
      </c>
    </row>
    <row r="18" spans="1:17" ht="24.75" customHeight="1" x14ac:dyDescent="0.45">
      <c r="A18" s="3" t="s">
        <v>68</v>
      </c>
      <c r="C18" s="5">
        <v>21000</v>
      </c>
      <c r="E18" s="28">
        <v>19668637275</v>
      </c>
      <c r="F18" s="31"/>
      <c r="G18" s="28">
        <v>19028409487</v>
      </c>
      <c r="H18" s="31"/>
      <c r="I18" s="28">
        <v>640227788</v>
      </c>
      <c r="K18" s="5">
        <v>21000</v>
      </c>
      <c r="M18" s="28">
        <v>19668637275</v>
      </c>
      <c r="N18" s="31"/>
      <c r="O18" s="28">
        <v>20340372666</v>
      </c>
      <c r="P18" s="31"/>
      <c r="Q18" s="28">
        <v>-671735391</v>
      </c>
    </row>
    <row r="19" spans="1:17" ht="24.75" customHeight="1" x14ac:dyDescent="0.45">
      <c r="A19" s="3" t="s">
        <v>17</v>
      </c>
      <c r="C19" s="5">
        <v>315558671</v>
      </c>
      <c r="E19" s="28">
        <v>7929236390888</v>
      </c>
      <c r="F19" s="31"/>
      <c r="G19" s="28">
        <v>7111546126737</v>
      </c>
      <c r="H19" s="31"/>
      <c r="I19" s="28">
        <v>817690264151</v>
      </c>
      <c r="K19" s="5">
        <v>315558671</v>
      </c>
      <c r="M19" s="28">
        <v>7929236390888</v>
      </c>
      <c r="N19" s="31"/>
      <c r="O19" s="28">
        <v>8793396138580</v>
      </c>
      <c r="P19" s="31"/>
      <c r="Q19" s="28">
        <v>-864159747692</v>
      </c>
    </row>
    <row r="20" spans="1:17" ht="24.75" customHeight="1" x14ac:dyDescent="0.45">
      <c r="A20" s="3" t="s">
        <v>71</v>
      </c>
      <c r="C20" s="5">
        <v>22500</v>
      </c>
      <c r="E20" s="28">
        <v>14843688750</v>
      </c>
      <c r="F20" s="31"/>
      <c r="G20" s="28">
        <v>14843688750</v>
      </c>
      <c r="H20" s="31"/>
      <c r="I20" s="17">
        <v>0</v>
      </c>
      <c r="K20" s="5">
        <v>22500</v>
      </c>
      <c r="M20" s="28">
        <v>14843688750</v>
      </c>
      <c r="N20" s="31"/>
      <c r="O20" s="28">
        <v>20290859148</v>
      </c>
      <c r="P20" s="31"/>
      <c r="Q20" s="28">
        <v>-5447170398</v>
      </c>
    </row>
    <row r="21" spans="1:17" x14ac:dyDescent="0.45">
      <c r="A21" s="6" t="s">
        <v>18</v>
      </c>
      <c r="C21" s="6">
        <f>SUM(C9:$C$20)</f>
        <v>315668709</v>
      </c>
      <c r="E21" s="29">
        <f>SUM(E9:$E$20)</f>
        <v>8035358190866</v>
      </c>
      <c r="F21" s="31"/>
      <c r="G21" s="29">
        <f>SUM(G9:$G$20)</f>
        <v>7217183999100</v>
      </c>
      <c r="H21" s="31"/>
      <c r="I21" s="29">
        <f>SUM(I9:$I$20)</f>
        <v>818174191766</v>
      </c>
      <c r="K21" s="6">
        <f>SUM(K9:$K$20)</f>
        <v>315668709</v>
      </c>
      <c r="M21" s="29">
        <f>SUM(M9:$M$20)</f>
        <v>8035358190866</v>
      </c>
      <c r="N21" s="31"/>
      <c r="O21" s="29">
        <f>SUM(O9:$O$20)</f>
        <v>8910705989858</v>
      </c>
      <c r="P21" s="31"/>
      <c r="Q21" s="29">
        <f>SUM(Q9:$Q$20)</f>
        <v>-875347798992</v>
      </c>
    </row>
    <row r="22" spans="1:17" x14ac:dyDescent="0.45">
      <c r="C22" s="7"/>
      <c r="E22" s="7"/>
      <c r="G22" s="7"/>
      <c r="I22" s="7"/>
      <c r="K22" s="7"/>
      <c r="M22" s="7"/>
      <c r="O22" s="7"/>
      <c r="Q22" s="7"/>
    </row>
    <row r="24" spans="1:17" x14ac:dyDescent="0.45">
      <c r="A24" s="44" t="s">
        <v>162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6"/>
    </row>
  </sheetData>
  <sheetProtection algorithmName="SHA-512" hashValue="U+rD22CPoh5ZgWVAXKatCoiSbXa14xLNqXMpYfWdyrZ1EObC/rpCQYI1cJD8QVDbVXGZxpnnDCcZuuYuKUMG+A==" saltValue="k2/3r6yNA0KBnRTxIzKgPA==" spinCount="100000" sheet="1" objects="1" scenarios="1" selectLockedCells="1" autoFilter="0" selectUnlockedCells="1"/>
  <mergeCells count="7">
    <mergeCell ref="A24:Q2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rightToLeft="1" view="pageBreakPreview" zoomScale="60" zoomScaleNormal="100" workbookViewId="0">
      <selection sqref="A1:U11"/>
    </sheetView>
  </sheetViews>
  <sheetFormatPr defaultColWidth="9.125" defaultRowHeight="18.75" x14ac:dyDescent="0.45"/>
  <cols>
    <col min="1" max="1" width="21.375" style="14" customWidth="1"/>
    <col min="2" max="2" width="1.5" style="14" customWidth="1"/>
    <col min="3" max="3" width="17" style="14" customWidth="1"/>
    <col min="4" max="4" width="1.5" style="14" customWidth="1"/>
    <col min="5" max="5" width="17" style="14" customWidth="1"/>
    <col min="6" max="6" width="1.5" style="14" customWidth="1"/>
    <col min="7" max="7" width="17" style="14" customWidth="1"/>
    <col min="8" max="8" width="1.5" style="14" customWidth="1"/>
    <col min="9" max="9" width="17" style="14" customWidth="1"/>
    <col min="10" max="10" width="1.5" style="14" customWidth="1"/>
    <col min="11" max="11" width="10.625" style="14" customWidth="1"/>
    <col min="12" max="12" width="1.5" style="14" customWidth="1"/>
    <col min="13" max="13" width="17" style="14" customWidth="1"/>
    <col min="14" max="14" width="1.5" style="14" customWidth="1"/>
    <col min="15" max="15" width="17" style="14" customWidth="1"/>
    <col min="16" max="16" width="1.5" style="14" customWidth="1"/>
    <col min="17" max="17" width="17" style="14" customWidth="1"/>
    <col min="18" max="18" width="1.5" style="14" customWidth="1"/>
    <col min="19" max="19" width="17" style="14" customWidth="1"/>
    <col min="20" max="20" width="1.5" style="14" customWidth="1"/>
    <col min="21" max="21" width="10.625" style="14" customWidth="1"/>
    <col min="22" max="16384" width="9.125" style="14"/>
  </cols>
  <sheetData>
    <row r="1" spans="1:21" ht="20.100000000000001" customHeight="1" x14ac:dyDescent="0.4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20.100000000000001" customHeight="1" x14ac:dyDescent="0.45">
      <c r="A2" s="36" t="s">
        <v>112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ht="20.100000000000001" customHeight="1" x14ac:dyDescent="0.4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</row>
    <row r="5" spans="1:21" ht="21" x14ac:dyDescent="0.45">
      <c r="A5" s="38" t="s">
        <v>165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</row>
    <row r="7" spans="1:21" ht="21" x14ac:dyDescent="0.45">
      <c r="C7" s="39" t="s">
        <v>128</v>
      </c>
      <c r="D7" s="40"/>
      <c r="E7" s="40"/>
      <c r="F7" s="40"/>
      <c r="G7" s="40"/>
      <c r="H7" s="40"/>
      <c r="I7" s="40"/>
      <c r="J7" s="40"/>
      <c r="K7" s="40"/>
      <c r="M7" s="39" t="s">
        <v>7</v>
      </c>
      <c r="N7" s="40"/>
      <c r="O7" s="40"/>
      <c r="P7" s="40"/>
      <c r="Q7" s="40"/>
      <c r="R7" s="40"/>
      <c r="S7" s="40"/>
      <c r="T7" s="40"/>
      <c r="U7" s="40"/>
    </row>
    <row r="8" spans="1:21" ht="42" x14ac:dyDescent="0.45">
      <c r="A8" s="1" t="s">
        <v>166</v>
      </c>
      <c r="C8" s="2" t="s">
        <v>126</v>
      </c>
      <c r="E8" s="2" t="s">
        <v>167</v>
      </c>
      <c r="G8" s="2" t="s">
        <v>168</v>
      </c>
      <c r="I8" s="2" t="s">
        <v>169</v>
      </c>
      <c r="K8" s="2" t="s">
        <v>170</v>
      </c>
      <c r="M8" s="2" t="s">
        <v>126</v>
      </c>
      <c r="O8" s="2" t="s">
        <v>167</v>
      </c>
      <c r="Q8" s="2" t="s">
        <v>168</v>
      </c>
      <c r="S8" s="2" t="s">
        <v>169</v>
      </c>
      <c r="U8" s="2" t="s">
        <v>170</v>
      </c>
    </row>
    <row r="9" spans="1:21" x14ac:dyDescent="0.45">
      <c r="A9" s="3" t="s">
        <v>17</v>
      </c>
      <c r="C9" s="17">
        <v>0</v>
      </c>
      <c r="E9" s="5">
        <v>817690264151</v>
      </c>
      <c r="G9" s="28">
        <v>-115078747029</v>
      </c>
      <c r="I9" s="5">
        <v>702611517122</v>
      </c>
      <c r="K9" s="8">
        <v>0.99556642226637482</v>
      </c>
      <c r="M9" s="5">
        <v>6466941000</v>
      </c>
      <c r="O9" s="28">
        <v>-864159747692</v>
      </c>
      <c r="Q9" s="5">
        <v>703008203005</v>
      </c>
      <c r="S9" s="28">
        <v>-154684603687</v>
      </c>
      <c r="U9" s="8">
        <v>1.4651694325533491</v>
      </c>
    </row>
    <row r="10" spans="1:21" x14ac:dyDescent="0.45">
      <c r="A10" s="6" t="s">
        <v>18</v>
      </c>
      <c r="C10" s="15">
        <f>SUM(C9:$C$9)</f>
        <v>0</v>
      </c>
      <c r="E10" s="6">
        <f>SUM(E9:$E$9)</f>
        <v>817690264151</v>
      </c>
      <c r="G10" s="29">
        <f>SUM(G9:$G$9)</f>
        <v>-115078747029</v>
      </c>
      <c r="I10" s="6">
        <f>SUM(I9:$I$9)</f>
        <v>702611517122</v>
      </c>
      <c r="K10" s="9">
        <f>SUM(K9:$K$9)</f>
        <v>0.99556642226637482</v>
      </c>
      <c r="M10" s="6">
        <f>SUM(M9:$M$9)</f>
        <v>6466941000</v>
      </c>
      <c r="O10" s="29">
        <f>SUM(O9:$O$9)</f>
        <v>-864159747692</v>
      </c>
      <c r="Q10" s="6">
        <f>SUM(Q9:$Q$9)</f>
        <v>703008203005</v>
      </c>
      <c r="S10" s="29">
        <f>SUM(S9:$S$9)</f>
        <v>-154684603687</v>
      </c>
      <c r="U10" s="9">
        <f>SUM(U9:$U$9)</f>
        <v>1.4651694325533491</v>
      </c>
    </row>
    <row r="11" spans="1:21" x14ac:dyDescent="0.45">
      <c r="C11" s="7"/>
      <c r="E11" s="7"/>
      <c r="G11" s="7"/>
      <c r="I11" s="7"/>
      <c r="K11" s="7"/>
      <c r="M11" s="7"/>
      <c r="O11" s="7"/>
      <c r="Q11" s="7"/>
      <c r="S11" s="7"/>
      <c r="U11" s="7"/>
    </row>
  </sheetData>
  <sheetProtection algorithmName="SHA-512" hashValue="aM1c4WDuPntgBr6zKs0yCBFaCCbzuwBIb6+XyS6u51QFoTcY+4HBStpJt2GrAQVJw6oOWvJ7N1I2QtRjSt+etw==" saltValue="41doZ/376+LCs/B1JqZAwQ==" spinCount="100000" sheet="1" objects="1" scenarios="1" selectLockedCells="1" autoFilter="0" selectUnlockedCell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rightToLeft="1" view="pageBreakPreview" zoomScale="60" zoomScaleNormal="100" workbookViewId="0">
      <selection activeCell="A4" sqref="A1:A1048576"/>
    </sheetView>
  </sheetViews>
  <sheetFormatPr defaultColWidth="9.125" defaultRowHeight="18.75" x14ac:dyDescent="0.45"/>
  <cols>
    <col min="1" max="1" width="32.125" style="14" customWidth="1"/>
    <col min="2" max="2" width="1.5" style="14" customWidth="1"/>
    <col min="3" max="3" width="17" style="14" customWidth="1"/>
    <col min="4" max="4" width="1.5" style="14" customWidth="1"/>
    <col min="5" max="5" width="17" style="14" customWidth="1"/>
    <col min="6" max="6" width="1.5" style="14" customWidth="1"/>
    <col min="7" max="7" width="17" style="14" customWidth="1"/>
    <col min="8" max="8" width="1.5" style="14" customWidth="1"/>
    <col min="9" max="9" width="17" style="14" customWidth="1"/>
    <col min="10" max="10" width="1.5" style="14" customWidth="1"/>
    <col min="11" max="11" width="17" style="14" customWidth="1"/>
    <col min="12" max="12" width="1.5" style="14" customWidth="1"/>
    <col min="13" max="13" width="17" style="14" customWidth="1"/>
    <col min="14" max="14" width="1.5" style="14" customWidth="1"/>
    <col min="15" max="15" width="17" style="14" customWidth="1"/>
    <col min="16" max="16" width="1.5" style="14" customWidth="1"/>
    <col min="17" max="17" width="17" style="14" customWidth="1"/>
    <col min="18" max="16384" width="9.125" style="14"/>
  </cols>
  <sheetData>
    <row r="1" spans="1:17" ht="20.100000000000001" customHeight="1" x14ac:dyDescent="0.4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0.100000000000001" customHeight="1" x14ac:dyDescent="0.45">
      <c r="A2" s="36" t="s">
        <v>112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0.100000000000001" customHeight="1" x14ac:dyDescent="0.4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5" spans="1:17" ht="21" x14ac:dyDescent="0.45">
      <c r="A5" s="38" t="s">
        <v>171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7" spans="1:17" ht="21" x14ac:dyDescent="0.45">
      <c r="C7" s="39" t="s">
        <v>128</v>
      </c>
      <c r="D7" s="40"/>
      <c r="E7" s="40"/>
      <c r="F7" s="40"/>
      <c r="G7" s="40"/>
      <c r="H7" s="40"/>
      <c r="I7" s="40"/>
      <c r="J7" s="40"/>
      <c r="K7" s="40"/>
      <c r="M7" s="39" t="s">
        <v>7</v>
      </c>
      <c r="N7" s="40"/>
      <c r="O7" s="40"/>
      <c r="P7" s="40"/>
      <c r="Q7" s="40"/>
    </row>
    <row r="8" spans="1:17" ht="21" x14ac:dyDescent="0.45">
      <c r="C8" s="2" t="s">
        <v>172</v>
      </c>
      <c r="E8" s="2" t="s">
        <v>167</v>
      </c>
      <c r="G8" s="2" t="s">
        <v>168</v>
      </c>
      <c r="I8" s="2" t="s">
        <v>18</v>
      </c>
      <c r="K8" s="2" t="s">
        <v>172</v>
      </c>
      <c r="M8" s="2" t="s">
        <v>167</v>
      </c>
      <c r="O8" s="2" t="s">
        <v>168</v>
      </c>
      <c r="Q8" s="2" t="s">
        <v>18</v>
      </c>
    </row>
    <row r="9" spans="1:17" x14ac:dyDescent="0.45">
      <c r="A9" s="3" t="s">
        <v>34</v>
      </c>
      <c r="C9" s="28">
        <v>6589736</v>
      </c>
      <c r="D9" s="31"/>
      <c r="E9" s="28">
        <v>18143057</v>
      </c>
      <c r="F9" s="31"/>
      <c r="G9" s="28">
        <v>-12125332</v>
      </c>
      <c r="H9" s="31"/>
      <c r="I9" s="28">
        <v>12607461</v>
      </c>
      <c r="J9" s="31"/>
      <c r="K9" s="28">
        <v>93162876</v>
      </c>
      <c r="L9" s="31"/>
      <c r="M9" s="28">
        <v>-18126654</v>
      </c>
      <c r="N9" s="31"/>
      <c r="O9" s="28">
        <v>-23805109</v>
      </c>
      <c r="P9" s="31"/>
      <c r="Q9" s="28">
        <v>51231113</v>
      </c>
    </row>
    <row r="10" spans="1:17" x14ac:dyDescent="0.45">
      <c r="A10" s="3" t="s">
        <v>40</v>
      </c>
      <c r="C10" s="17">
        <v>0</v>
      </c>
      <c r="D10" s="31"/>
      <c r="E10" s="28">
        <v>250532199</v>
      </c>
      <c r="F10" s="31"/>
      <c r="G10" s="17">
        <v>0</v>
      </c>
      <c r="H10" s="31"/>
      <c r="I10" s="28">
        <v>250532199</v>
      </c>
      <c r="J10" s="31"/>
      <c r="K10" s="17">
        <v>0</v>
      </c>
      <c r="L10" s="31"/>
      <c r="M10" s="28">
        <v>2054376918</v>
      </c>
      <c r="N10" s="31"/>
      <c r="O10" s="28">
        <v>-2328897</v>
      </c>
      <c r="P10" s="31"/>
      <c r="Q10" s="28">
        <v>2052048021</v>
      </c>
    </row>
    <row r="11" spans="1:17" x14ac:dyDescent="0.45">
      <c r="A11" s="3" t="s">
        <v>44</v>
      </c>
      <c r="C11" s="28">
        <v>120575416</v>
      </c>
      <c r="D11" s="31"/>
      <c r="E11" s="17">
        <v>0</v>
      </c>
      <c r="F11" s="31"/>
      <c r="G11" s="17">
        <v>0</v>
      </c>
      <c r="H11" s="31"/>
      <c r="I11" s="28">
        <v>120575416</v>
      </c>
      <c r="J11" s="31"/>
      <c r="K11" s="28">
        <v>1080672439</v>
      </c>
      <c r="L11" s="31"/>
      <c r="M11" s="28">
        <v>-363854397</v>
      </c>
      <c r="N11" s="31"/>
      <c r="O11" s="28">
        <v>-117461098</v>
      </c>
      <c r="P11" s="31"/>
      <c r="Q11" s="28">
        <v>599356944</v>
      </c>
    </row>
    <row r="12" spans="1:17" x14ac:dyDescent="0.45">
      <c r="A12" s="3" t="s">
        <v>47</v>
      </c>
      <c r="C12" s="28">
        <v>319702266</v>
      </c>
      <c r="D12" s="31"/>
      <c r="E12" s="28">
        <v>-498188180</v>
      </c>
      <c r="F12" s="31"/>
      <c r="G12" s="17">
        <v>0</v>
      </c>
      <c r="H12" s="31"/>
      <c r="I12" s="28">
        <v>-178485914</v>
      </c>
      <c r="J12" s="31"/>
      <c r="K12" s="28">
        <v>691840933</v>
      </c>
      <c r="L12" s="31"/>
      <c r="M12" s="28">
        <v>-1590287876</v>
      </c>
      <c r="N12" s="31"/>
      <c r="O12" s="17">
        <v>0</v>
      </c>
      <c r="P12" s="31"/>
      <c r="Q12" s="28">
        <v>-898446943</v>
      </c>
    </row>
    <row r="13" spans="1:17" x14ac:dyDescent="0.45">
      <c r="A13" s="3" t="s">
        <v>50</v>
      </c>
      <c r="C13" s="28">
        <v>45238599</v>
      </c>
      <c r="D13" s="31"/>
      <c r="E13" s="28">
        <v>327905661</v>
      </c>
      <c r="F13" s="31"/>
      <c r="G13" s="28">
        <v>-85195476</v>
      </c>
      <c r="H13" s="31"/>
      <c r="I13" s="28">
        <v>287948784</v>
      </c>
      <c r="J13" s="31"/>
      <c r="K13" s="28">
        <v>601022402</v>
      </c>
      <c r="L13" s="31"/>
      <c r="M13" s="28">
        <v>-83513412</v>
      </c>
      <c r="N13" s="31"/>
      <c r="O13" s="28">
        <v>-456428265</v>
      </c>
      <c r="P13" s="31"/>
      <c r="Q13" s="28">
        <v>61080725</v>
      </c>
    </row>
    <row r="14" spans="1:17" x14ac:dyDescent="0.45">
      <c r="A14" s="3" t="s">
        <v>53</v>
      </c>
      <c r="C14" s="28">
        <v>3496723</v>
      </c>
      <c r="D14" s="31"/>
      <c r="E14" s="28">
        <v>-17993550</v>
      </c>
      <c r="F14" s="31"/>
      <c r="G14" s="28">
        <v>38849100</v>
      </c>
      <c r="H14" s="31"/>
      <c r="I14" s="28">
        <v>24352273</v>
      </c>
      <c r="J14" s="31"/>
      <c r="K14" s="28">
        <v>64042657</v>
      </c>
      <c r="L14" s="31"/>
      <c r="M14" s="17">
        <v>0</v>
      </c>
      <c r="N14" s="31"/>
      <c r="O14" s="28">
        <v>38849100</v>
      </c>
      <c r="P14" s="31"/>
      <c r="Q14" s="28">
        <v>102891757</v>
      </c>
    </row>
    <row r="15" spans="1:17" x14ac:dyDescent="0.45">
      <c r="A15" s="3" t="s">
        <v>57</v>
      </c>
      <c r="C15" s="28">
        <v>241572329</v>
      </c>
      <c r="D15" s="31"/>
      <c r="E15" s="17">
        <v>0</v>
      </c>
      <c r="F15" s="31"/>
      <c r="G15" s="17">
        <v>0</v>
      </c>
      <c r="H15" s="31"/>
      <c r="I15" s="28">
        <v>241572329</v>
      </c>
      <c r="J15" s="31"/>
      <c r="K15" s="28">
        <v>1688433953</v>
      </c>
      <c r="L15" s="31"/>
      <c r="M15" s="28">
        <v>-5005157311</v>
      </c>
      <c r="N15" s="31"/>
      <c r="O15" s="17">
        <v>0</v>
      </c>
      <c r="P15" s="31"/>
      <c r="Q15" s="28">
        <v>-3316723358</v>
      </c>
    </row>
    <row r="16" spans="1:17" x14ac:dyDescent="0.45">
      <c r="A16" s="3" t="s">
        <v>61</v>
      </c>
      <c r="C16" s="28">
        <v>95489927</v>
      </c>
      <c r="D16" s="31"/>
      <c r="E16" s="28">
        <v>-236699360</v>
      </c>
      <c r="F16" s="31"/>
      <c r="G16" s="28">
        <v>172787100</v>
      </c>
      <c r="H16" s="31"/>
      <c r="I16" s="28">
        <v>31577667</v>
      </c>
      <c r="J16" s="31"/>
      <c r="K16" s="28">
        <v>784654845</v>
      </c>
      <c r="L16" s="31"/>
      <c r="M16" s="28">
        <v>266286780</v>
      </c>
      <c r="N16" s="31"/>
      <c r="O16" s="28">
        <v>172787100</v>
      </c>
      <c r="P16" s="31"/>
      <c r="Q16" s="28">
        <v>1223728725</v>
      </c>
    </row>
    <row r="17" spans="1:17" x14ac:dyDescent="0.45">
      <c r="A17" s="3" t="s">
        <v>64</v>
      </c>
      <c r="C17" s="28">
        <v>41676534</v>
      </c>
      <c r="D17" s="31"/>
      <c r="E17" s="17">
        <v>0</v>
      </c>
      <c r="F17" s="31"/>
      <c r="G17" s="17">
        <v>0</v>
      </c>
      <c r="H17" s="31"/>
      <c r="I17" s="28">
        <v>41676534</v>
      </c>
      <c r="J17" s="31"/>
      <c r="K17" s="28">
        <v>322572343</v>
      </c>
      <c r="L17" s="31"/>
      <c r="M17" s="28">
        <v>-328869559</v>
      </c>
      <c r="N17" s="31"/>
      <c r="O17" s="17">
        <v>0</v>
      </c>
      <c r="P17" s="31"/>
      <c r="Q17" s="28">
        <v>-6297216</v>
      </c>
    </row>
    <row r="18" spans="1:17" x14ac:dyDescent="0.45">
      <c r="A18" s="3" t="s">
        <v>68</v>
      </c>
      <c r="C18" s="28">
        <v>311772329</v>
      </c>
      <c r="D18" s="31"/>
      <c r="E18" s="28">
        <v>640227788</v>
      </c>
      <c r="F18" s="31"/>
      <c r="G18" s="17">
        <v>0</v>
      </c>
      <c r="H18" s="31"/>
      <c r="I18" s="28">
        <v>952000117</v>
      </c>
      <c r="J18" s="31"/>
      <c r="K18" s="28">
        <v>2539590412</v>
      </c>
      <c r="L18" s="31"/>
      <c r="M18" s="28">
        <v>-671735391</v>
      </c>
      <c r="N18" s="31"/>
      <c r="O18" s="17">
        <v>0</v>
      </c>
      <c r="P18" s="31"/>
      <c r="Q18" s="28">
        <v>1867855021</v>
      </c>
    </row>
    <row r="19" spans="1:17" x14ac:dyDescent="0.45">
      <c r="A19" s="3" t="s">
        <v>71</v>
      </c>
      <c r="C19" s="28">
        <v>334628463</v>
      </c>
      <c r="D19" s="31"/>
      <c r="E19" s="17">
        <v>0</v>
      </c>
      <c r="F19" s="31"/>
      <c r="G19" s="17">
        <v>0</v>
      </c>
      <c r="H19" s="31"/>
      <c r="I19" s="28">
        <v>334628463</v>
      </c>
      <c r="J19" s="31"/>
      <c r="K19" s="28">
        <v>2516381640</v>
      </c>
      <c r="L19" s="31"/>
      <c r="M19" s="28">
        <v>-5447170398</v>
      </c>
      <c r="N19" s="31"/>
      <c r="O19" s="17">
        <v>0</v>
      </c>
      <c r="P19" s="31"/>
      <c r="Q19" s="28">
        <v>-2930788758</v>
      </c>
    </row>
    <row r="20" spans="1:17" x14ac:dyDescent="0.45">
      <c r="A20" s="6" t="s">
        <v>18</v>
      </c>
      <c r="C20" s="29">
        <f>SUM(C9:$C$19)</f>
        <v>1520742322</v>
      </c>
      <c r="D20" s="31"/>
      <c r="E20" s="29">
        <f>SUM(E9:$E$19)</f>
        <v>483927615</v>
      </c>
      <c r="F20" s="31"/>
      <c r="G20" s="29">
        <f>SUM(G9:$G$19)</f>
        <v>114315392</v>
      </c>
      <c r="H20" s="31"/>
      <c r="I20" s="29">
        <f>SUM(I9:$I$19)</f>
        <v>2118985329</v>
      </c>
      <c r="J20" s="31"/>
      <c r="K20" s="29">
        <f>SUM(K9:$K$19)</f>
        <v>10382374500</v>
      </c>
      <c r="L20" s="31"/>
      <c r="M20" s="29">
        <f>SUM(M9:$M$19)</f>
        <v>-11188051300</v>
      </c>
      <c r="N20" s="31"/>
      <c r="O20" s="29">
        <f>SUM(O9:$O$19)</f>
        <v>-388387169</v>
      </c>
      <c r="P20" s="31"/>
      <c r="Q20" s="29">
        <f>SUM(Q9:$Q$19)</f>
        <v>-1194063969</v>
      </c>
    </row>
    <row r="21" spans="1:17" x14ac:dyDescent="0.45">
      <c r="C21" s="32"/>
      <c r="D21" s="31"/>
      <c r="E21" s="32"/>
      <c r="F21" s="31"/>
      <c r="G21" s="32"/>
      <c r="H21" s="31"/>
      <c r="I21" s="32"/>
      <c r="J21" s="31"/>
      <c r="K21" s="32"/>
      <c r="L21" s="31"/>
      <c r="M21" s="32"/>
      <c r="N21" s="31"/>
      <c r="O21" s="32"/>
      <c r="P21" s="31"/>
      <c r="Q21" s="32"/>
    </row>
  </sheetData>
  <sheetProtection algorithmName="SHA-512" hashValue="AYj3E8nF6HUSPnD7KZ/JXYHMLLWNaqXxcasiXD6wicQFcJ/mVnVMuHKyyQXFHkvDuwN8RqmmKx2NGL0abwWMuA==" saltValue="G53R3Uxp9nnHdTjbjQBomA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6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rightToLeft="1" view="pageBreakPreview" zoomScale="60" zoomScaleNormal="100" workbookViewId="0">
      <selection sqref="A1:K15"/>
    </sheetView>
  </sheetViews>
  <sheetFormatPr defaultColWidth="9.125" defaultRowHeight="18.75" x14ac:dyDescent="0.45"/>
  <cols>
    <col min="1" max="1" width="25.5" style="14" customWidth="1"/>
    <col min="2" max="2" width="1.5" style="14" customWidth="1"/>
    <col min="3" max="3" width="17" style="14" customWidth="1"/>
    <col min="4" max="4" width="1.5" style="14" customWidth="1"/>
    <col min="5" max="5" width="17" style="14" customWidth="1"/>
    <col min="6" max="6" width="1.5" style="14" customWidth="1"/>
    <col min="7" max="7" width="14.125" style="14" customWidth="1"/>
    <col min="8" max="8" width="1.5" style="14" customWidth="1"/>
    <col min="9" max="9" width="17" style="14" customWidth="1"/>
    <col min="10" max="10" width="1.5" style="14" customWidth="1"/>
    <col min="11" max="11" width="14.125" style="14" customWidth="1"/>
    <col min="12" max="16384" width="9.125" style="14"/>
  </cols>
  <sheetData>
    <row r="1" spans="1:11" ht="20.100000000000001" customHeight="1" x14ac:dyDescent="0.4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0.100000000000001" customHeight="1" x14ac:dyDescent="0.45">
      <c r="A2" s="36" t="s">
        <v>112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20.100000000000001" customHeight="1" x14ac:dyDescent="0.4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5" spans="1:11" ht="21" x14ac:dyDescent="0.45">
      <c r="A5" s="38" t="s">
        <v>173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7" spans="1:11" ht="21" x14ac:dyDescent="0.45">
      <c r="A7" s="39" t="s">
        <v>174</v>
      </c>
      <c r="B7" s="40"/>
      <c r="C7" s="40"/>
      <c r="E7" s="39" t="s">
        <v>128</v>
      </c>
      <c r="F7" s="40"/>
      <c r="G7" s="40"/>
      <c r="I7" s="39" t="s">
        <v>7</v>
      </c>
      <c r="J7" s="40"/>
      <c r="K7" s="40"/>
    </row>
    <row r="8" spans="1:11" ht="42" x14ac:dyDescent="0.45">
      <c r="A8" s="2" t="s">
        <v>175</v>
      </c>
      <c r="C8" s="2" t="s">
        <v>86</v>
      </c>
      <c r="E8" s="2" t="s">
        <v>176</v>
      </c>
      <c r="G8" s="2" t="s">
        <v>177</v>
      </c>
      <c r="I8" s="2" t="s">
        <v>176</v>
      </c>
      <c r="K8" s="2" t="s">
        <v>177</v>
      </c>
    </row>
    <row r="9" spans="1:11" x14ac:dyDescent="0.45">
      <c r="A9" s="3" t="s">
        <v>178</v>
      </c>
      <c r="C9" s="4" t="s">
        <v>100</v>
      </c>
      <c r="E9" s="5">
        <v>961643820</v>
      </c>
      <c r="G9" s="8">
        <f>E9/E14</f>
        <v>0.95215095590248344</v>
      </c>
      <c r="I9" s="5">
        <v>7885479410</v>
      </c>
      <c r="K9" s="8">
        <f>I9/I14</f>
        <v>0.38693676831767543</v>
      </c>
    </row>
    <row r="10" spans="1:11" x14ac:dyDescent="0.45">
      <c r="A10" s="3" t="s">
        <v>179</v>
      </c>
      <c r="C10" s="4" t="s">
        <v>98</v>
      </c>
      <c r="E10" s="5">
        <v>48079109</v>
      </c>
      <c r="G10" s="8">
        <f>E10/E14</f>
        <v>4.7604496219077974E-2</v>
      </c>
      <c r="I10" s="5">
        <v>233347162</v>
      </c>
      <c r="K10" s="8">
        <f>I10/I14</f>
        <v>1.1450235561566329E-2</v>
      </c>
    </row>
    <row r="11" spans="1:11" x14ac:dyDescent="0.45">
      <c r="A11" s="3" t="s">
        <v>180</v>
      </c>
      <c r="C11" s="4" t="s">
        <v>107</v>
      </c>
      <c r="E11" s="5">
        <v>246986</v>
      </c>
      <c r="G11" s="8">
        <f>E11/E14</f>
        <v>2.4454787843853747E-4</v>
      </c>
      <c r="I11" s="5">
        <v>12047716812</v>
      </c>
      <c r="K11" s="8">
        <f>I11/I14</f>
        <v>0.59117580130005143</v>
      </c>
    </row>
    <row r="12" spans="1:11" x14ac:dyDescent="0.45">
      <c r="A12" s="3" t="s">
        <v>181</v>
      </c>
      <c r="C12" s="4" t="s">
        <v>182</v>
      </c>
      <c r="E12" s="18">
        <v>0</v>
      </c>
      <c r="F12" s="26"/>
      <c r="G12" s="18">
        <v>0</v>
      </c>
      <c r="H12" s="4"/>
      <c r="I12" s="5">
        <v>93977091</v>
      </c>
      <c r="K12" s="8">
        <f>I12/I14</f>
        <v>4.611411684281615E-3</v>
      </c>
    </row>
    <row r="13" spans="1:11" x14ac:dyDescent="0.45">
      <c r="A13" s="3" t="s">
        <v>183</v>
      </c>
      <c r="C13" s="4" t="s">
        <v>94</v>
      </c>
      <c r="E13" s="18">
        <v>0</v>
      </c>
      <c r="F13" s="26"/>
      <c r="G13" s="18">
        <v>0</v>
      </c>
      <c r="H13" s="4"/>
      <c r="I13" s="5">
        <v>118725065</v>
      </c>
      <c r="K13" s="8">
        <f>I13/I14</f>
        <v>5.8257831364251769E-3</v>
      </c>
    </row>
    <row r="14" spans="1:11" x14ac:dyDescent="0.45">
      <c r="A14" s="6" t="s">
        <v>18</v>
      </c>
      <c r="E14" s="6">
        <f>SUM(E9:$E$13)</f>
        <v>1009969915</v>
      </c>
      <c r="G14" s="35">
        <f>SUM(G9:$G$13)</f>
        <v>1</v>
      </c>
      <c r="I14" s="6">
        <f>SUM(I9:$I$13)</f>
        <v>20379245540</v>
      </c>
      <c r="K14" s="35">
        <f>SUM(K9:$K$13)</f>
        <v>0.99999999999999989</v>
      </c>
    </row>
    <row r="15" spans="1:11" x14ac:dyDescent="0.45">
      <c r="E15" s="7"/>
      <c r="G15" s="7"/>
      <c r="I15" s="7"/>
      <c r="K15" s="7"/>
    </row>
  </sheetData>
  <sheetProtection algorithmName="SHA-512" hashValue="7yqLObWEVIqPbhzCMyDP7luM51Boe+vJOYSHNSJbil3U0xtAWUTzvNsmy9qZOgYt7LzlWOQRZVRK30p005JtfQ==" saltValue="h1Su3+Fte48fQ+CigsbOCw==" spinCount="100000" sheet="1" objects="1" scenarios="1" selectLockedCells="1" autoFilter="0" selectUnlockedCell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rightToLeft="1" tabSelected="1" view="pageBreakPreview" zoomScaleNormal="100" zoomScaleSheetLayoutView="100" workbookViewId="0">
      <selection sqref="A1:E1"/>
    </sheetView>
  </sheetViews>
  <sheetFormatPr defaultColWidth="9.125" defaultRowHeight="18.75" x14ac:dyDescent="0.45"/>
  <cols>
    <col min="1" max="1" width="25.5" style="14" customWidth="1"/>
    <col min="2" max="2" width="1.5" style="14" customWidth="1"/>
    <col min="3" max="3" width="18.5" style="14" customWidth="1"/>
    <col min="4" max="4" width="1.5" style="14" customWidth="1"/>
    <col min="5" max="5" width="18.5" style="14" customWidth="1"/>
    <col min="6" max="16384" width="9.125" style="14"/>
  </cols>
  <sheetData>
    <row r="1" spans="1:5" ht="20.100000000000001" customHeight="1" x14ac:dyDescent="0.45">
      <c r="A1" s="36" t="s">
        <v>0</v>
      </c>
      <c r="B1" s="37"/>
      <c r="C1" s="37"/>
      <c r="D1" s="37"/>
      <c r="E1" s="37"/>
    </row>
    <row r="2" spans="1:5" ht="20.100000000000001" customHeight="1" x14ac:dyDescent="0.45">
      <c r="A2" s="36" t="s">
        <v>112</v>
      </c>
      <c r="B2" s="37"/>
      <c r="C2" s="37"/>
      <c r="D2" s="37"/>
      <c r="E2" s="37"/>
    </row>
    <row r="3" spans="1:5" ht="20.100000000000001" customHeight="1" x14ac:dyDescent="0.45">
      <c r="A3" s="36" t="s">
        <v>2</v>
      </c>
      <c r="B3" s="37"/>
      <c r="C3" s="37"/>
      <c r="D3" s="37"/>
      <c r="E3" s="37"/>
    </row>
    <row r="5" spans="1:5" ht="21" x14ac:dyDescent="0.45">
      <c r="A5" s="38" t="s">
        <v>184</v>
      </c>
      <c r="B5" s="37"/>
      <c r="C5" s="37"/>
      <c r="D5" s="37"/>
      <c r="E5" s="37"/>
    </row>
    <row r="7" spans="1:5" ht="21" x14ac:dyDescent="0.45">
      <c r="C7" s="1" t="s">
        <v>128</v>
      </c>
      <c r="E7" s="1" t="s">
        <v>7</v>
      </c>
    </row>
    <row r="8" spans="1:5" ht="21" x14ac:dyDescent="0.45">
      <c r="A8" s="2" t="s">
        <v>124</v>
      </c>
      <c r="C8" s="2" t="s">
        <v>90</v>
      </c>
      <c r="E8" s="2" t="s">
        <v>90</v>
      </c>
    </row>
    <row r="9" spans="1:5" x14ac:dyDescent="0.45">
      <c r="A9" s="3" t="s">
        <v>185</v>
      </c>
      <c r="C9" s="18">
        <v>0</v>
      </c>
      <c r="D9" s="4"/>
      <c r="E9" s="5">
        <v>29924871999</v>
      </c>
    </row>
    <row r="10" spans="1:5" x14ac:dyDescent="0.45">
      <c r="A10" s="6" t="s">
        <v>18</v>
      </c>
      <c r="C10" s="15">
        <f>SUM(C9:$C$9)</f>
        <v>0</v>
      </c>
      <c r="E10" s="6">
        <f>SUM(E9:$E$9)</f>
        <v>29924871999</v>
      </c>
    </row>
    <row r="11" spans="1:5" x14ac:dyDescent="0.45">
      <c r="C11" s="7"/>
      <c r="E11" s="7"/>
    </row>
  </sheetData>
  <sheetProtection algorithmName="SHA-512" hashValue="bV+uVwsUyJqoTVAuldHQYSmxJn4UMkob6oiix0TSXS9ZFsCFoOjJ6PKeL+kKsSen9n2NTKFjkla3FWcXLpJWSA==" saltValue="ql0Xwj6LZq7zpLGqEpnkdg==" spinCount="100000" sheet="1" objects="1" scenarios="1" selectLockedCells="1" autoFilter="0" selectUnlockedCell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rightToLeft="1" view="pageBreakPreview" zoomScale="60" zoomScaleNormal="100" workbookViewId="0">
      <selection activeCell="W7" sqref="W7"/>
    </sheetView>
  </sheetViews>
  <sheetFormatPr defaultColWidth="6.375" defaultRowHeight="18.75" x14ac:dyDescent="0.45"/>
  <cols>
    <col min="1" max="1" width="10.875" style="14" bestFit="1" customWidth="1"/>
    <col min="2" max="2" width="1.5" style="14" customWidth="1"/>
    <col min="3" max="3" width="14" style="14" bestFit="1" customWidth="1"/>
    <col min="4" max="4" width="1.5" style="14" customWidth="1"/>
    <col min="5" max="5" width="19.625" style="14" bestFit="1" customWidth="1"/>
    <col min="6" max="6" width="1.5" style="14" customWidth="1"/>
    <col min="7" max="7" width="19.875" style="14" bestFit="1" customWidth="1"/>
    <col min="8" max="8" width="1.5" style="14" customWidth="1"/>
    <col min="9" max="9" width="12.5" style="14" bestFit="1" customWidth="1"/>
    <col min="10" max="10" width="20.125" style="14" bestFit="1" customWidth="1"/>
    <col min="11" max="11" width="1.5" style="14" customWidth="1"/>
    <col min="12" max="12" width="13" style="14" bestFit="1" customWidth="1"/>
    <col min="13" max="13" width="18.5" style="14" bestFit="1" customWidth="1"/>
    <col min="14" max="14" width="1.625" style="14" customWidth="1"/>
    <col min="15" max="15" width="14" style="14" bestFit="1" customWidth="1"/>
    <col min="16" max="16" width="1.625" style="14" customWidth="1"/>
    <col min="17" max="17" width="26.375" style="14" bestFit="1" customWidth="1"/>
    <col min="18" max="18" width="1.625" style="14" customWidth="1"/>
    <col min="19" max="19" width="20.125" style="14" bestFit="1" customWidth="1"/>
    <col min="20" max="20" width="1.625" style="14" customWidth="1"/>
    <col min="21" max="21" width="19.875" style="14" bestFit="1" customWidth="1"/>
    <col min="22" max="22" width="1.625" style="14" customWidth="1"/>
    <col min="23" max="23" width="29.625" style="14" bestFit="1" customWidth="1"/>
    <col min="24" max="16384" width="6.375" style="14"/>
  </cols>
  <sheetData>
    <row r="1" spans="1:23" ht="20.100000000000001" customHeight="1" x14ac:dyDescent="0.4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ht="20.100000000000001" customHeight="1" x14ac:dyDescent="0.4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</row>
    <row r="3" spans="1:23" ht="20.100000000000001" customHeight="1" x14ac:dyDescent="0.4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</row>
    <row r="5" spans="1:23" ht="21" x14ac:dyDescent="0.45">
      <c r="A5" s="38" t="s">
        <v>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</row>
    <row r="6" spans="1:23" ht="21" x14ac:dyDescent="0.45">
      <c r="A6" s="38" t="s">
        <v>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</row>
    <row r="8" spans="1:23" ht="21" x14ac:dyDescent="0.45">
      <c r="C8" s="39" t="s">
        <v>5</v>
      </c>
      <c r="D8" s="40"/>
      <c r="E8" s="40"/>
      <c r="F8" s="40"/>
      <c r="G8" s="40"/>
      <c r="I8" s="39" t="s">
        <v>6</v>
      </c>
      <c r="J8" s="40"/>
      <c r="K8" s="40"/>
      <c r="L8" s="40"/>
      <c r="M8" s="40"/>
      <c r="O8" s="39" t="s">
        <v>7</v>
      </c>
      <c r="P8" s="40"/>
      <c r="Q8" s="40"/>
      <c r="R8" s="40"/>
      <c r="S8" s="40"/>
      <c r="T8" s="40"/>
      <c r="U8" s="40"/>
      <c r="V8" s="40"/>
      <c r="W8" s="40"/>
    </row>
    <row r="9" spans="1:23" x14ac:dyDescent="0.45">
      <c r="A9" s="41" t="s">
        <v>8</v>
      </c>
      <c r="C9" s="41" t="s">
        <v>9</v>
      </c>
      <c r="E9" s="41" t="s">
        <v>10</v>
      </c>
      <c r="G9" s="41" t="s">
        <v>11</v>
      </c>
      <c r="I9" s="41" t="s">
        <v>12</v>
      </c>
      <c r="J9" s="37"/>
      <c r="L9" s="41" t="s">
        <v>13</v>
      </c>
      <c r="M9" s="37"/>
      <c r="O9" s="41" t="s">
        <v>9</v>
      </c>
      <c r="Q9" s="43" t="s">
        <v>14</v>
      </c>
      <c r="S9" s="41" t="s">
        <v>10</v>
      </c>
      <c r="U9" s="41" t="s">
        <v>11</v>
      </c>
      <c r="W9" s="43" t="s">
        <v>15</v>
      </c>
    </row>
    <row r="10" spans="1:23" x14ac:dyDescent="0.45">
      <c r="A10" s="42"/>
      <c r="C10" s="42"/>
      <c r="E10" s="42"/>
      <c r="G10" s="42"/>
      <c r="I10" s="12" t="s">
        <v>9</v>
      </c>
      <c r="J10" s="12" t="s">
        <v>10</v>
      </c>
      <c r="L10" s="12" t="s">
        <v>9</v>
      </c>
      <c r="M10" s="12" t="s">
        <v>16</v>
      </c>
      <c r="O10" s="42"/>
      <c r="Q10" s="42"/>
      <c r="S10" s="42"/>
      <c r="U10" s="42"/>
      <c r="W10" s="42"/>
    </row>
    <row r="11" spans="1:23" x14ac:dyDescent="0.45">
      <c r="A11" s="13" t="s">
        <v>17</v>
      </c>
      <c r="C11" s="5">
        <v>250293611</v>
      </c>
      <c r="E11" s="5">
        <v>7675185946729</v>
      </c>
      <c r="G11" s="5">
        <v>5994432076255</v>
      </c>
      <c r="I11" s="5">
        <v>87615060</v>
      </c>
      <c r="J11" s="5">
        <v>1745349797511</v>
      </c>
      <c r="L11" s="5">
        <v>22350000</v>
      </c>
      <c r="M11" s="5">
        <v>512292848720</v>
      </c>
      <c r="O11" s="5">
        <v>315558671</v>
      </c>
      <c r="Q11" s="5">
        <v>25170</v>
      </c>
      <c r="S11" s="5">
        <v>8792374375373</v>
      </c>
      <c r="U11" s="5">
        <v>7929236390888</v>
      </c>
      <c r="W11" s="8">
        <v>0.8698579885711808</v>
      </c>
    </row>
    <row r="12" spans="1:23" x14ac:dyDescent="0.45">
      <c r="A12" s="6" t="s">
        <v>18</v>
      </c>
      <c r="C12" s="6">
        <f>SUM(C11:$C$11)</f>
        <v>250293611</v>
      </c>
      <c r="E12" s="6">
        <f>SUM(E11:$E$11)</f>
        <v>7675185946729</v>
      </c>
      <c r="G12" s="6">
        <f>SUM(G11:$G$11)</f>
        <v>5994432076255</v>
      </c>
      <c r="I12" s="6">
        <f>SUM(I11:$I$11)</f>
        <v>87615060</v>
      </c>
      <c r="J12" s="6">
        <f>SUM(J11:$J$11)</f>
        <v>1745349797511</v>
      </c>
      <c r="L12" s="6">
        <f>SUM(L11:$L$11)</f>
        <v>22350000</v>
      </c>
      <c r="M12" s="6">
        <f>SUM(M11:$M$11)</f>
        <v>512292848720</v>
      </c>
      <c r="O12" s="6">
        <f>SUM(O11:$O$11)</f>
        <v>315558671</v>
      </c>
      <c r="Q12" s="6">
        <f>SUM(Q11:$Q$11)</f>
        <v>25170</v>
      </c>
      <c r="S12" s="6">
        <f>SUM(S11:$S$11)</f>
        <v>8792374375373</v>
      </c>
      <c r="U12" s="6">
        <f>SUM(U11:$U$11)</f>
        <v>7929236390888</v>
      </c>
      <c r="W12" s="9">
        <f>SUM(W11:$W$11)</f>
        <v>0.8698579885711808</v>
      </c>
    </row>
    <row r="13" spans="1:23" x14ac:dyDescent="0.45">
      <c r="C13" s="7"/>
      <c r="E13" s="7"/>
      <c r="G13" s="7"/>
      <c r="I13" s="7"/>
      <c r="J13" s="7"/>
      <c r="L13" s="7"/>
      <c r="M13" s="7"/>
      <c r="O13" s="7"/>
      <c r="Q13" s="7"/>
      <c r="S13" s="7"/>
      <c r="U13" s="7"/>
      <c r="W13" s="7"/>
    </row>
  </sheetData>
  <sheetProtection algorithmName="SHA-512" hashValue="hqBgACuWullpczp+JWraaq/4+guN395Lila7ePN2YKRUu96QMLMyStnV+aO85xM3lMvtLnWabTAfgaT6Mzy26Q==" saltValue="QIG5Hay9fFA7vbyzKXXRIg==" spinCount="100000" sheet="1" objects="1" scenarios="1" selectLockedCells="1" autoFilter="0" selectUnlockedCells="1"/>
  <mergeCells count="19"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  <mergeCell ref="A1:W1"/>
    <mergeCell ref="A2:W2"/>
    <mergeCell ref="A3:W3"/>
    <mergeCell ref="A5:W5"/>
    <mergeCell ref="A6:W6"/>
  </mergeCells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rightToLeft="1" view="pageBreakPreview" zoomScale="60" zoomScaleNormal="100" workbookViewId="0">
      <selection sqref="A1:Q10"/>
    </sheetView>
  </sheetViews>
  <sheetFormatPr defaultColWidth="9.125" defaultRowHeight="18.75" x14ac:dyDescent="0.45"/>
  <cols>
    <col min="1" max="1" width="17" style="14" customWidth="1"/>
    <col min="2" max="2" width="1.5" style="14" customWidth="1"/>
    <col min="3" max="3" width="14.125" style="14" customWidth="1"/>
    <col min="4" max="4" width="1.5" style="14" customWidth="1"/>
    <col min="5" max="5" width="14.125" style="14" customWidth="1"/>
    <col min="6" max="6" width="1.5" style="14" customWidth="1"/>
    <col min="7" max="7" width="14.125" style="14" customWidth="1"/>
    <col min="8" max="8" width="1.5" style="14" customWidth="1"/>
    <col min="9" max="9" width="14.125" style="14" customWidth="1"/>
    <col min="10" max="10" width="1.5" style="14" customWidth="1"/>
    <col min="11" max="11" width="14.125" style="14" customWidth="1"/>
    <col min="12" max="12" width="1.5" style="14" customWidth="1"/>
    <col min="13" max="13" width="14.125" style="14" customWidth="1"/>
    <col min="14" max="14" width="1.5" style="14" customWidth="1"/>
    <col min="15" max="15" width="14.125" style="14" customWidth="1"/>
    <col min="16" max="16" width="1.5" style="14" customWidth="1"/>
    <col min="17" max="17" width="14.125" style="14" customWidth="1"/>
    <col min="18" max="16384" width="9.125" style="14"/>
  </cols>
  <sheetData>
    <row r="1" spans="1:17" ht="20.100000000000001" customHeight="1" x14ac:dyDescent="0.4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20.100000000000001" customHeight="1" x14ac:dyDescent="0.4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20.100000000000001" customHeight="1" x14ac:dyDescent="0.4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5" spans="1:17" ht="21" x14ac:dyDescent="0.45">
      <c r="A5" s="38" t="s">
        <v>19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7" spans="1:17" ht="21" x14ac:dyDescent="0.45">
      <c r="C7" s="39" t="s">
        <v>5</v>
      </c>
      <c r="D7" s="40"/>
      <c r="E7" s="40"/>
      <c r="F7" s="40"/>
      <c r="G7" s="40"/>
      <c r="H7" s="40"/>
      <c r="I7" s="40"/>
      <c r="K7" s="39" t="s">
        <v>7</v>
      </c>
      <c r="L7" s="40"/>
      <c r="M7" s="40"/>
      <c r="N7" s="40"/>
      <c r="O7" s="40"/>
      <c r="P7" s="40"/>
      <c r="Q7" s="40"/>
    </row>
    <row r="8" spans="1:17" ht="21.75" customHeight="1" x14ac:dyDescent="0.45">
      <c r="A8" s="1" t="s">
        <v>20</v>
      </c>
      <c r="C8" s="1" t="s">
        <v>21</v>
      </c>
      <c r="E8" s="1" t="s">
        <v>22</v>
      </c>
      <c r="G8" s="1" t="s">
        <v>23</v>
      </c>
      <c r="I8" s="1" t="s">
        <v>24</v>
      </c>
      <c r="K8" s="1" t="s">
        <v>21</v>
      </c>
      <c r="M8" s="1" t="s">
        <v>22</v>
      </c>
      <c r="O8" s="1" t="s">
        <v>23</v>
      </c>
      <c r="Q8" s="1" t="s">
        <v>24</v>
      </c>
    </row>
    <row r="9" spans="1:17" s="16" customFormat="1" x14ac:dyDescent="0.45">
      <c r="A9" s="15" t="s">
        <v>18</v>
      </c>
      <c r="C9" s="15">
        <f>SUM($C$8)</f>
        <v>0</v>
      </c>
      <c r="E9" s="15">
        <f>SUM($E$8)</f>
        <v>0</v>
      </c>
      <c r="I9" s="15">
        <f>SUM($I$8)</f>
        <v>0</v>
      </c>
      <c r="K9" s="15">
        <f>SUM($K$8)</f>
        <v>0</v>
      </c>
      <c r="M9" s="15">
        <f>SUM($M$8)</f>
        <v>0</v>
      </c>
      <c r="Q9" s="15">
        <f>SUM($Q$8)</f>
        <v>0</v>
      </c>
    </row>
    <row r="10" spans="1:17" x14ac:dyDescent="0.45">
      <c r="C10" s="7"/>
      <c r="E10" s="7"/>
      <c r="I10" s="7"/>
      <c r="K10" s="7"/>
      <c r="M10" s="7"/>
      <c r="Q10" s="7"/>
    </row>
  </sheetData>
  <sheetProtection algorithmName="SHA-512" hashValue="NZox75aONWPJzB/ZxvhDK7ZKc2u2NkU7ALtbn9q8FJX5MXrVD6t90Z+Vu9QfbZfn6NaLKiFGTlIvIHvDwkPhHQ==" saltValue="17WgXY/GhngtpfxRQmn0ig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3"/>
  <sheetViews>
    <sheetView rightToLeft="1" view="pageBreakPreview" zoomScale="60" zoomScaleNormal="100" workbookViewId="0">
      <selection sqref="A1:AI22"/>
    </sheetView>
  </sheetViews>
  <sheetFormatPr defaultColWidth="9.125" defaultRowHeight="18.75" x14ac:dyDescent="0.45"/>
  <cols>
    <col min="1" max="1" width="17" style="14" customWidth="1"/>
    <col min="2" max="2" width="1.5" style="14" customWidth="1"/>
    <col min="3" max="3" width="8.5" style="14" customWidth="1"/>
    <col min="4" max="4" width="1.5" style="14" customWidth="1"/>
    <col min="5" max="5" width="11.5" style="14" customWidth="1"/>
    <col min="6" max="6" width="1.5" style="14" customWidth="1"/>
    <col min="7" max="7" width="11.5" style="14" customWidth="1"/>
    <col min="8" max="8" width="1.5" style="14" customWidth="1"/>
    <col min="9" max="9" width="11.5" style="14" customWidth="1"/>
    <col min="10" max="10" width="1.5" style="14" customWidth="1"/>
    <col min="11" max="11" width="7.125" style="14" customWidth="1"/>
    <col min="12" max="12" width="1.5" style="14" customWidth="1"/>
    <col min="13" max="13" width="7.125" style="14" customWidth="1"/>
    <col min="14" max="14" width="1.5" style="14" customWidth="1"/>
    <col min="15" max="15" width="11.5" style="14" customWidth="1"/>
    <col min="16" max="16" width="1.5" style="14" customWidth="1"/>
    <col min="17" max="17" width="18.5" style="14" customWidth="1"/>
    <col min="18" max="18" width="1.5" style="14" customWidth="1"/>
    <col min="19" max="19" width="18.5" style="14" customWidth="1"/>
    <col min="20" max="20" width="1.5" style="14" customWidth="1"/>
    <col min="21" max="21" width="11.5" style="14" customWidth="1"/>
    <col min="22" max="22" width="18.5" style="14" customWidth="1"/>
    <col min="23" max="23" width="1.5" style="14" customWidth="1"/>
    <col min="24" max="24" width="11.5" style="14" customWidth="1"/>
    <col min="25" max="25" width="18.5" style="14" customWidth="1"/>
    <col min="26" max="26" width="1.5" style="14" customWidth="1"/>
    <col min="27" max="27" width="11.5" style="14" customWidth="1"/>
    <col min="28" max="28" width="1.5" style="14" customWidth="1"/>
    <col min="29" max="29" width="16" style="14" bestFit="1" customWidth="1"/>
    <col min="30" max="30" width="1.5" style="14" customWidth="1"/>
    <col min="31" max="31" width="18.5" style="14" customWidth="1"/>
    <col min="32" max="32" width="1.5" style="14" customWidth="1"/>
    <col min="33" max="33" width="18.5" style="14" customWidth="1"/>
    <col min="34" max="34" width="1.5" style="14" customWidth="1"/>
    <col min="35" max="35" width="8.5" style="14" customWidth="1"/>
    <col min="36" max="16384" width="9.125" style="14"/>
  </cols>
  <sheetData>
    <row r="1" spans="1:35" ht="20.100000000000001" customHeight="1" x14ac:dyDescent="0.4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35" ht="20.100000000000001" customHeight="1" x14ac:dyDescent="0.4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</row>
    <row r="3" spans="1:35" ht="20.100000000000001" customHeight="1" x14ac:dyDescent="0.4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</row>
    <row r="5" spans="1:35" ht="21" x14ac:dyDescent="0.45">
      <c r="A5" s="38" t="s">
        <v>25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</row>
    <row r="7" spans="1:35" ht="21" x14ac:dyDescent="0.45">
      <c r="C7" s="39" t="s">
        <v>26</v>
      </c>
      <c r="D7" s="40"/>
      <c r="E7" s="40"/>
      <c r="F7" s="40"/>
      <c r="G7" s="40"/>
      <c r="H7" s="40"/>
      <c r="I7" s="40"/>
      <c r="J7" s="40"/>
      <c r="K7" s="40"/>
      <c r="L7" s="40"/>
      <c r="M7" s="40"/>
      <c r="O7" s="39" t="s">
        <v>5</v>
      </c>
      <c r="P7" s="40"/>
      <c r="Q7" s="40"/>
      <c r="R7" s="40"/>
      <c r="S7" s="40"/>
      <c r="U7" s="39" t="s">
        <v>6</v>
      </c>
      <c r="V7" s="40"/>
      <c r="W7" s="40"/>
      <c r="X7" s="40"/>
      <c r="Y7" s="40"/>
      <c r="AA7" s="39" t="s">
        <v>7</v>
      </c>
      <c r="AB7" s="40"/>
      <c r="AC7" s="40"/>
      <c r="AD7" s="40"/>
      <c r="AE7" s="40"/>
      <c r="AF7" s="40"/>
      <c r="AG7" s="40"/>
      <c r="AH7" s="40"/>
      <c r="AI7" s="40"/>
    </row>
    <row r="8" spans="1:35" x14ac:dyDescent="0.45">
      <c r="A8" s="41" t="s">
        <v>27</v>
      </c>
      <c r="C8" s="43" t="s">
        <v>28</v>
      </c>
      <c r="E8" s="43" t="s">
        <v>29</v>
      </c>
      <c r="G8" s="43" t="s">
        <v>30</v>
      </c>
      <c r="I8" s="43" t="s">
        <v>31</v>
      </c>
      <c r="K8" s="43" t="s">
        <v>32</v>
      </c>
      <c r="M8" s="43" t="s">
        <v>24</v>
      </c>
      <c r="O8" s="41" t="s">
        <v>9</v>
      </c>
      <c r="Q8" s="41" t="s">
        <v>10</v>
      </c>
      <c r="S8" s="41" t="s">
        <v>11</v>
      </c>
      <c r="U8" s="41" t="s">
        <v>12</v>
      </c>
      <c r="V8" s="37"/>
      <c r="X8" s="41" t="s">
        <v>13</v>
      </c>
      <c r="Y8" s="37"/>
      <c r="AA8" s="41" t="s">
        <v>9</v>
      </c>
      <c r="AC8" s="43" t="s">
        <v>33</v>
      </c>
      <c r="AE8" s="41" t="s">
        <v>10</v>
      </c>
      <c r="AG8" s="41" t="s">
        <v>11</v>
      </c>
      <c r="AI8" s="43" t="s">
        <v>15</v>
      </c>
    </row>
    <row r="9" spans="1:35" x14ac:dyDescent="0.45">
      <c r="A9" s="42"/>
      <c r="C9" s="42"/>
      <c r="E9" s="42"/>
      <c r="G9" s="42"/>
      <c r="I9" s="42"/>
      <c r="K9" s="42"/>
      <c r="M9" s="42"/>
      <c r="O9" s="42"/>
      <c r="Q9" s="42"/>
      <c r="S9" s="42"/>
      <c r="U9" s="12" t="s">
        <v>9</v>
      </c>
      <c r="V9" s="12" t="s">
        <v>10</v>
      </c>
      <c r="X9" s="12" t="s">
        <v>9</v>
      </c>
      <c r="Y9" s="12" t="s">
        <v>16</v>
      </c>
      <c r="AA9" s="42"/>
      <c r="AC9" s="42"/>
      <c r="AE9" s="42"/>
      <c r="AG9" s="42"/>
      <c r="AI9" s="42"/>
    </row>
    <row r="10" spans="1:35" ht="37.5" x14ac:dyDescent="0.45">
      <c r="A10" s="13" t="s">
        <v>34</v>
      </c>
      <c r="C10" s="4" t="s">
        <v>35</v>
      </c>
      <c r="E10" s="4" t="s">
        <v>36</v>
      </c>
      <c r="G10" s="4" t="s">
        <v>37</v>
      </c>
      <c r="I10" s="4" t="s">
        <v>38</v>
      </c>
      <c r="K10" s="4" t="s">
        <v>39</v>
      </c>
      <c r="L10" s="19"/>
      <c r="M10" s="21">
        <v>0</v>
      </c>
      <c r="O10" s="5">
        <v>700</v>
      </c>
      <c r="Q10" s="5">
        <v>688392442</v>
      </c>
      <c r="S10" s="5">
        <v>652122730</v>
      </c>
      <c r="U10" s="22">
        <v>0</v>
      </c>
      <c r="V10" s="22">
        <v>0</v>
      </c>
      <c r="X10" s="5">
        <v>300</v>
      </c>
      <c r="Y10" s="5">
        <v>282779768</v>
      </c>
      <c r="AA10" s="5">
        <v>400</v>
      </c>
      <c r="AC10" s="5">
        <v>938500</v>
      </c>
      <c r="AE10" s="5">
        <v>393367110</v>
      </c>
      <c r="AG10" s="5">
        <v>375240455</v>
      </c>
      <c r="AI10" s="8">
        <v>4.1164860186528032E-5</v>
      </c>
    </row>
    <row r="11" spans="1:35" ht="37.5" x14ac:dyDescent="0.45">
      <c r="A11" s="13" t="s">
        <v>40</v>
      </c>
      <c r="C11" s="4" t="s">
        <v>35</v>
      </c>
      <c r="E11" s="4" t="s">
        <v>41</v>
      </c>
      <c r="G11" s="4" t="s">
        <v>42</v>
      </c>
      <c r="I11" s="4" t="s">
        <v>43</v>
      </c>
      <c r="K11" s="17">
        <v>0</v>
      </c>
      <c r="L11" s="19"/>
      <c r="M11" s="21">
        <v>0</v>
      </c>
      <c r="O11" s="5">
        <v>4960</v>
      </c>
      <c r="Q11" s="5">
        <v>16837665539</v>
      </c>
      <c r="S11" s="5">
        <v>19933933596</v>
      </c>
      <c r="U11" s="22">
        <v>0</v>
      </c>
      <c r="V11" s="22">
        <v>0</v>
      </c>
      <c r="X11" s="22">
        <v>0</v>
      </c>
      <c r="Y11" s="22">
        <v>0</v>
      </c>
      <c r="Z11" s="4"/>
      <c r="AA11" s="5">
        <v>4960</v>
      </c>
      <c r="AC11" s="5">
        <v>4071179</v>
      </c>
      <c r="AE11" s="5">
        <v>16837665539</v>
      </c>
      <c r="AG11" s="5">
        <v>20184465795</v>
      </c>
      <c r="AI11" s="8">
        <v>2.2142887349151422E-3</v>
      </c>
    </row>
    <row r="12" spans="1:35" ht="37.5" x14ac:dyDescent="0.45">
      <c r="A12" s="13" t="s">
        <v>44</v>
      </c>
      <c r="C12" s="4" t="s">
        <v>35</v>
      </c>
      <c r="E12" s="4" t="s">
        <v>41</v>
      </c>
      <c r="G12" s="4" t="s">
        <v>45</v>
      </c>
      <c r="I12" s="4" t="s">
        <v>46</v>
      </c>
      <c r="K12" s="4" t="s">
        <v>39</v>
      </c>
      <c r="L12" s="19"/>
      <c r="M12" s="21">
        <v>0</v>
      </c>
      <c r="O12" s="5">
        <v>9100</v>
      </c>
      <c r="Q12" s="5">
        <v>8629930869</v>
      </c>
      <c r="S12" s="5">
        <v>7886346877</v>
      </c>
      <c r="U12" s="22">
        <v>0</v>
      </c>
      <c r="V12" s="22">
        <v>0</v>
      </c>
      <c r="X12" s="22">
        <v>0</v>
      </c>
      <c r="Y12" s="22">
        <v>0</v>
      </c>
      <c r="Z12" s="4"/>
      <c r="AA12" s="5">
        <v>9100</v>
      </c>
      <c r="AC12" s="5">
        <v>867000</v>
      </c>
      <c r="AE12" s="5">
        <v>8629930869</v>
      </c>
      <c r="AG12" s="5">
        <v>7886346877</v>
      </c>
      <c r="AI12" s="8">
        <v>8.6515289662509069E-4</v>
      </c>
    </row>
    <row r="13" spans="1:35" ht="37.5" x14ac:dyDescent="0.45">
      <c r="A13" s="13" t="s">
        <v>47</v>
      </c>
      <c r="C13" s="4" t="s">
        <v>35</v>
      </c>
      <c r="E13" s="4" t="s">
        <v>41</v>
      </c>
      <c r="G13" s="4" t="s">
        <v>48</v>
      </c>
      <c r="I13" s="4" t="s">
        <v>49</v>
      </c>
      <c r="K13" s="4" t="s">
        <v>39</v>
      </c>
      <c r="L13" s="19"/>
      <c r="M13" s="21">
        <v>0</v>
      </c>
      <c r="O13" s="5">
        <v>24920</v>
      </c>
      <c r="Q13" s="5">
        <v>24681310019</v>
      </c>
      <c r="S13" s="5">
        <v>23589210323</v>
      </c>
      <c r="U13" s="22">
        <v>0</v>
      </c>
      <c r="V13" s="22">
        <v>0</v>
      </c>
      <c r="X13" s="22">
        <v>0</v>
      </c>
      <c r="Y13" s="22">
        <v>0</v>
      </c>
      <c r="Z13" s="4"/>
      <c r="AA13" s="5">
        <v>24920</v>
      </c>
      <c r="AC13" s="5">
        <v>927000</v>
      </c>
      <c r="AE13" s="5">
        <v>24681310019</v>
      </c>
      <c r="AG13" s="5">
        <v>23091022143</v>
      </c>
      <c r="AI13" s="8">
        <v>2.5331455748304589E-3</v>
      </c>
    </row>
    <row r="14" spans="1:35" ht="37.5" x14ac:dyDescent="0.45">
      <c r="A14" s="13" t="s">
        <v>50</v>
      </c>
      <c r="C14" s="4" t="s">
        <v>35</v>
      </c>
      <c r="E14" s="4" t="s">
        <v>41</v>
      </c>
      <c r="G14" s="4" t="s">
        <v>51</v>
      </c>
      <c r="I14" s="4" t="s">
        <v>52</v>
      </c>
      <c r="K14" s="4" t="s">
        <v>39</v>
      </c>
      <c r="L14" s="19"/>
      <c r="M14" s="21">
        <v>0</v>
      </c>
      <c r="O14" s="5">
        <v>4548</v>
      </c>
      <c r="Q14" s="5">
        <v>4539433055</v>
      </c>
      <c r="S14" s="5">
        <v>3891433438</v>
      </c>
      <c r="U14" s="22">
        <v>0</v>
      </c>
      <c r="V14" s="22">
        <v>0</v>
      </c>
      <c r="X14" s="5">
        <v>2000</v>
      </c>
      <c r="Y14" s="5">
        <v>1806232025</v>
      </c>
      <c r="AA14" s="5">
        <v>2548</v>
      </c>
      <c r="AC14" s="5">
        <v>913710</v>
      </c>
      <c r="AE14" s="5">
        <v>2543200401</v>
      </c>
      <c r="AG14" s="5">
        <v>2327143623</v>
      </c>
      <c r="AI14" s="8">
        <v>2.5529374724472418E-4</v>
      </c>
    </row>
    <row r="15" spans="1:35" ht="56.25" x14ac:dyDescent="0.45">
      <c r="A15" s="13" t="s">
        <v>53</v>
      </c>
      <c r="C15" s="4" t="s">
        <v>35</v>
      </c>
      <c r="E15" s="4" t="s">
        <v>36</v>
      </c>
      <c r="G15" s="4" t="s">
        <v>54</v>
      </c>
      <c r="I15" s="4" t="s">
        <v>55</v>
      </c>
      <c r="K15" s="4" t="s">
        <v>56</v>
      </c>
      <c r="L15" s="19"/>
      <c r="M15" s="21">
        <v>0</v>
      </c>
      <c r="O15" s="5">
        <v>600</v>
      </c>
      <c r="Q15" s="5">
        <v>553435710</v>
      </c>
      <c r="S15" s="5">
        <v>581753250</v>
      </c>
      <c r="U15" s="22">
        <v>0</v>
      </c>
      <c r="V15" s="22">
        <v>0</v>
      </c>
      <c r="X15" s="5">
        <v>600</v>
      </c>
      <c r="Y15" s="5">
        <v>602352693</v>
      </c>
      <c r="AA15" s="20">
        <v>0</v>
      </c>
      <c r="AB15" s="27"/>
      <c r="AC15" s="20">
        <v>0</v>
      </c>
      <c r="AD15" s="27"/>
      <c r="AE15" s="20">
        <v>0</v>
      </c>
      <c r="AF15" s="27"/>
      <c r="AG15" s="20">
        <v>0</v>
      </c>
      <c r="AI15" s="16">
        <v>0</v>
      </c>
    </row>
    <row r="16" spans="1:35" ht="37.5" x14ac:dyDescent="0.45">
      <c r="A16" s="13" t="s">
        <v>57</v>
      </c>
      <c r="C16" s="4" t="s">
        <v>35</v>
      </c>
      <c r="E16" s="4" t="s">
        <v>36</v>
      </c>
      <c r="G16" s="4" t="s">
        <v>58</v>
      </c>
      <c r="I16" s="4" t="s">
        <v>59</v>
      </c>
      <c r="K16" s="4" t="s">
        <v>60</v>
      </c>
      <c r="L16" s="19"/>
      <c r="M16" s="21">
        <v>0</v>
      </c>
      <c r="O16" s="5">
        <v>17000</v>
      </c>
      <c r="Q16" s="5">
        <v>15629891686</v>
      </c>
      <c r="S16" s="5">
        <v>10620484375</v>
      </c>
      <c r="U16" s="22">
        <v>0</v>
      </c>
      <c r="V16" s="22">
        <v>0</v>
      </c>
      <c r="W16" s="22"/>
      <c r="X16" s="22">
        <v>0</v>
      </c>
      <c r="Y16" s="22">
        <v>0</v>
      </c>
      <c r="Z16" s="4"/>
      <c r="AA16" s="5">
        <v>17000</v>
      </c>
      <c r="AC16" s="5">
        <v>625000</v>
      </c>
      <c r="AE16" s="5">
        <v>15629891686</v>
      </c>
      <c r="AG16" s="5">
        <v>10620484375</v>
      </c>
      <c r="AI16" s="8">
        <v>1.1650949373517858E-3</v>
      </c>
    </row>
    <row r="17" spans="1:35" ht="37.5" x14ac:dyDescent="0.45">
      <c r="A17" s="13" t="s">
        <v>61</v>
      </c>
      <c r="C17" s="4" t="s">
        <v>35</v>
      </c>
      <c r="E17" s="4" t="s">
        <v>36</v>
      </c>
      <c r="G17" s="4" t="s">
        <v>62</v>
      </c>
      <c r="I17" s="4" t="s">
        <v>63</v>
      </c>
      <c r="K17" s="4" t="s">
        <v>56</v>
      </c>
      <c r="L17" s="19"/>
      <c r="M17" s="21">
        <v>0</v>
      </c>
      <c r="O17" s="5">
        <v>6800</v>
      </c>
      <c r="Q17" s="5">
        <v>6245021202</v>
      </c>
      <c r="S17" s="5">
        <v>6797110000</v>
      </c>
      <c r="U17" s="22">
        <v>0</v>
      </c>
      <c r="V17" s="22">
        <v>0</v>
      </c>
      <c r="X17" s="5">
        <v>2000</v>
      </c>
      <c r="Y17" s="5">
        <v>2023139800</v>
      </c>
      <c r="AA17" s="5">
        <v>4800</v>
      </c>
      <c r="AC17" s="5">
        <v>981500</v>
      </c>
      <c r="AE17" s="5">
        <v>4408250260</v>
      </c>
      <c r="AG17" s="5">
        <v>4709197740</v>
      </c>
      <c r="AI17" s="8">
        <v>5.1661131942133958E-4</v>
      </c>
    </row>
    <row r="18" spans="1:35" ht="37.5" x14ac:dyDescent="0.45">
      <c r="A18" s="13" t="s">
        <v>64</v>
      </c>
      <c r="C18" s="4" t="s">
        <v>65</v>
      </c>
      <c r="E18" s="4" t="s">
        <v>41</v>
      </c>
      <c r="G18" s="4" t="s">
        <v>66</v>
      </c>
      <c r="I18" s="4" t="s">
        <v>67</v>
      </c>
      <c r="K18" s="4" t="s">
        <v>60</v>
      </c>
      <c r="L18" s="19"/>
      <c r="M18" s="21">
        <v>0</v>
      </c>
      <c r="O18" s="5">
        <v>2810</v>
      </c>
      <c r="Q18" s="5">
        <v>2724957615</v>
      </c>
      <c r="S18" s="5">
        <v>2415572945</v>
      </c>
      <c r="U18" s="22">
        <v>0</v>
      </c>
      <c r="V18" s="22">
        <v>0</v>
      </c>
      <c r="W18" s="22"/>
      <c r="X18" s="22">
        <v>0</v>
      </c>
      <c r="Y18" s="22">
        <v>0</v>
      </c>
      <c r="Z18" s="4"/>
      <c r="AA18" s="5">
        <v>2810</v>
      </c>
      <c r="AC18" s="5">
        <v>860000</v>
      </c>
      <c r="AE18" s="5">
        <v>2724957615</v>
      </c>
      <c r="AG18" s="5">
        <v>2415572945</v>
      </c>
      <c r="AI18" s="8">
        <v>2.6499467535099535E-4</v>
      </c>
    </row>
    <row r="19" spans="1:35" ht="37.5" x14ac:dyDescent="0.45">
      <c r="A19" s="13" t="s">
        <v>68</v>
      </c>
      <c r="C19" s="4" t="s">
        <v>65</v>
      </c>
      <c r="E19" s="4" t="s">
        <v>41</v>
      </c>
      <c r="G19" s="4" t="s">
        <v>69</v>
      </c>
      <c r="I19" s="4" t="s">
        <v>70</v>
      </c>
      <c r="K19" s="4" t="s">
        <v>60</v>
      </c>
      <c r="L19" s="19"/>
      <c r="M19" s="21">
        <v>0</v>
      </c>
      <c r="O19" s="5">
        <v>21000</v>
      </c>
      <c r="Q19" s="5">
        <v>21010875828</v>
      </c>
      <c r="S19" s="5">
        <v>19028409487</v>
      </c>
      <c r="U19" s="22">
        <v>0</v>
      </c>
      <c r="V19" s="22">
        <v>0</v>
      </c>
      <c r="W19" s="22"/>
      <c r="X19" s="22">
        <v>0</v>
      </c>
      <c r="Y19" s="22">
        <v>0</v>
      </c>
      <c r="Z19" s="4"/>
      <c r="AA19" s="5">
        <v>21000</v>
      </c>
      <c r="AC19" s="5">
        <v>937000</v>
      </c>
      <c r="AE19" s="5">
        <v>21010875828</v>
      </c>
      <c r="AG19" s="5">
        <v>19668637275</v>
      </c>
      <c r="AI19" s="8">
        <v>2.1577009959784553E-3</v>
      </c>
    </row>
    <row r="20" spans="1:35" ht="37.5" x14ac:dyDescent="0.45">
      <c r="A20" s="13" t="s">
        <v>71</v>
      </c>
      <c r="C20" s="4" t="s">
        <v>35</v>
      </c>
      <c r="E20" s="4" t="s">
        <v>36</v>
      </c>
      <c r="G20" s="4" t="s">
        <v>72</v>
      </c>
      <c r="I20" s="4" t="s">
        <v>73</v>
      </c>
      <c r="K20" s="4" t="s">
        <v>74</v>
      </c>
      <c r="L20" s="19"/>
      <c r="M20" s="21">
        <v>0</v>
      </c>
      <c r="O20" s="5">
        <v>22500</v>
      </c>
      <c r="Q20" s="5">
        <v>21748742898</v>
      </c>
      <c r="S20" s="5">
        <v>14843688750</v>
      </c>
      <c r="U20" s="22">
        <v>0</v>
      </c>
      <c r="V20" s="22">
        <v>0</v>
      </c>
      <c r="W20" s="22"/>
      <c r="X20" s="22">
        <v>0</v>
      </c>
      <c r="Y20" s="22">
        <v>0</v>
      </c>
      <c r="Z20" s="4"/>
      <c r="AA20" s="5">
        <v>22500</v>
      </c>
      <c r="AC20" s="5">
        <v>660000</v>
      </c>
      <c r="AE20" s="5">
        <v>21748742898</v>
      </c>
      <c r="AG20" s="5">
        <v>14843688750</v>
      </c>
      <c r="AI20" s="8">
        <v>1.6283915124399076E-3</v>
      </c>
    </row>
    <row r="21" spans="1:35" ht="21" x14ac:dyDescent="0.45">
      <c r="A21" s="6" t="s">
        <v>18</v>
      </c>
      <c r="O21" s="6">
        <f>SUM(O10:$O$20)</f>
        <v>114938</v>
      </c>
      <c r="Q21" s="6">
        <f>SUM(Q10:$Q$20)</f>
        <v>123289656863</v>
      </c>
      <c r="S21" s="6">
        <f>SUM(S10:$S$20)</f>
        <v>110240065771</v>
      </c>
      <c r="U21" s="23">
        <f>SUM(U10:$U$20)</f>
        <v>0</v>
      </c>
      <c r="V21" s="23">
        <f>SUM(V10:$V$20)</f>
        <v>0</v>
      </c>
      <c r="X21" s="6">
        <f>SUM(X10:$X$20)</f>
        <v>4900</v>
      </c>
      <c r="Y21" s="6">
        <f>SUM(Y10:$Y$20)</f>
        <v>4714504286</v>
      </c>
      <c r="AA21" s="6">
        <f>SUM(AA10:$AA$20)</f>
        <v>110038</v>
      </c>
      <c r="AC21" s="6">
        <f>SUM(AC10:$AC$20)</f>
        <v>11780889</v>
      </c>
      <c r="AE21" s="6">
        <f>SUM(AE10:$AE$20)</f>
        <v>118608192225</v>
      </c>
      <c r="AG21" s="6">
        <f>SUM(AG10:$AG$20)</f>
        <v>106121799978</v>
      </c>
      <c r="AI21" s="9">
        <f>SUM(AI10:$AI$20)</f>
        <v>1.1641839254344427E-2</v>
      </c>
    </row>
    <row r="22" spans="1:35" ht="21" x14ac:dyDescent="0.45">
      <c r="O22" s="7"/>
      <c r="Q22" s="7"/>
      <c r="S22" s="7"/>
      <c r="U22" s="24"/>
      <c r="V22" s="24"/>
      <c r="X22" s="7"/>
      <c r="Y22" s="7"/>
      <c r="AA22" s="7"/>
      <c r="AC22" s="7"/>
      <c r="AE22" s="7"/>
      <c r="AG22" s="7"/>
      <c r="AI22" s="7"/>
    </row>
    <row r="23" spans="1:35" ht="21" x14ac:dyDescent="0.55000000000000004">
      <c r="U23" s="25"/>
      <c r="V23" s="25"/>
    </row>
  </sheetData>
  <sheetProtection algorithmName="SHA-512" hashValue="XOCPPkFdLWB4IQdJ/L9RfD4fhP27VABtTcXv8zaFW0gV8+8Iz9JBicJteuhSN+Dn64ueVjGDaWNHAZrIn8P/xg==" saltValue="7JQPFHCOV9OcgbBbIvJLqQ==" spinCount="100000" sheet="1" objects="1" scenarios="1" selectLockedCells="1" autoFilter="0" selectUnlockedCells="1"/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7" right="0.7" top="0.75" bottom="0.75" header="0.3" footer="0.3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view="pageBreakPreview" zoomScale="60" zoomScaleNormal="100" workbookViewId="0">
      <selection sqref="A1:M11"/>
    </sheetView>
  </sheetViews>
  <sheetFormatPr defaultColWidth="9.125" defaultRowHeight="18.75" x14ac:dyDescent="0.45"/>
  <cols>
    <col min="1" max="1" width="28.5" style="14" customWidth="1"/>
    <col min="2" max="2" width="1.5" style="14" customWidth="1"/>
    <col min="3" max="3" width="11.5" style="14" customWidth="1"/>
    <col min="4" max="4" width="1.5" style="14" customWidth="1"/>
    <col min="5" max="5" width="11.5" style="14" customWidth="1"/>
    <col min="6" max="6" width="1.5" style="14" customWidth="1"/>
    <col min="7" max="7" width="14.125" style="14" customWidth="1"/>
    <col min="8" max="8" width="1.5" style="14" customWidth="1"/>
    <col min="9" max="9" width="8.5" style="14" customWidth="1"/>
    <col min="10" max="10" width="1.5" style="14" customWidth="1"/>
    <col min="11" max="11" width="21.375" style="14" customWidth="1"/>
    <col min="12" max="12" width="1.5" style="14" customWidth="1"/>
    <col min="13" max="13" width="28.5" style="14" customWidth="1"/>
    <col min="14" max="16384" width="9.125" style="14"/>
  </cols>
  <sheetData>
    <row r="1" spans="1:13" ht="20.100000000000001" customHeight="1" x14ac:dyDescent="0.4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20.100000000000001" customHeight="1" x14ac:dyDescent="0.4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20.100000000000001" customHeight="1" x14ac:dyDescent="0.4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5" spans="1:13" ht="21" x14ac:dyDescent="0.45">
      <c r="A5" s="38" t="s">
        <v>75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21" x14ac:dyDescent="0.45">
      <c r="A6" s="38" t="s">
        <v>76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8" spans="1:13" ht="21" x14ac:dyDescent="0.45">
      <c r="C8" s="39" t="s">
        <v>7</v>
      </c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ht="42" x14ac:dyDescent="0.45">
      <c r="A9" s="1" t="s">
        <v>77</v>
      </c>
      <c r="C9" s="1" t="s">
        <v>9</v>
      </c>
      <c r="E9" s="1" t="s">
        <v>78</v>
      </c>
      <c r="G9" s="1" t="s">
        <v>79</v>
      </c>
      <c r="I9" s="1" t="s">
        <v>80</v>
      </c>
      <c r="K9" s="2" t="s">
        <v>81</v>
      </c>
      <c r="M9" s="1" t="s">
        <v>82</v>
      </c>
    </row>
    <row r="10" spans="1:13" s="16" customFormat="1" x14ac:dyDescent="0.45">
      <c r="A10" s="15" t="s">
        <v>18</v>
      </c>
      <c r="K10" s="15">
        <f>SUM($K$9)</f>
        <v>0</v>
      </c>
    </row>
    <row r="11" spans="1:13" x14ac:dyDescent="0.45">
      <c r="K11" s="7"/>
    </row>
  </sheetData>
  <sheetProtection algorithmName="SHA-512" hashValue="Y8SfLXVVjvIG4KoyKi04p8igvnMg3cE4WOKM7yDYLktTIXwJiQrSdIBamLmQnStUqK0fH1i6WPDYQE1aCz7m3Q==" saltValue="f8OP1b1OVrRUKb67H2Yqtg==" spinCount="100000" sheet="1" objects="1" scenarios="1" selectLockedCells="1" autoFilter="0" selectUnlockedCells="1"/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rightToLeft="1" view="pageBreakPreview" zoomScale="60" zoomScaleNormal="100" workbookViewId="0">
      <selection activeCell="E29" sqref="E29"/>
    </sheetView>
  </sheetViews>
  <sheetFormatPr defaultColWidth="9.125" defaultRowHeight="18.75" x14ac:dyDescent="0.45"/>
  <cols>
    <col min="1" max="1" width="21.375" style="14" customWidth="1"/>
    <col min="2" max="2" width="1.5" style="14" customWidth="1"/>
    <col min="3" max="3" width="18.5" style="14" customWidth="1"/>
    <col min="4" max="4" width="1.5" style="14" customWidth="1"/>
    <col min="5" max="5" width="10" style="14" customWidth="1"/>
    <col min="6" max="6" width="1.5" style="14" customWidth="1"/>
    <col min="7" max="7" width="11.5" style="14" customWidth="1"/>
    <col min="8" max="8" width="1.5" style="14" customWidth="1"/>
    <col min="9" max="9" width="11.5" style="14" customWidth="1"/>
    <col min="10" max="10" width="1.5" style="14" customWidth="1"/>
    <col min="11" max="11" width="18.5" style="14" customWidth="1"/>
    <col min="12" max="12" width="1.5" style="14" customWidth="1"/>
    <col min="13" max="13" width="20.375" style="14" customWidth="1"/>
    <col min="14" max="14" width="1.5" style="14" customWidth="1"/>
    <col min="15" max="15" width="23.5" style="14" customWidth="1"/>
    <col min="16" max="16" width="1.5" style="14" customWidth="1"/>
    <col min="17" max="17" width="18.5" style="14" customWidth="1"/>
    <col min="18" max="18" width="1.5" style="14" customWidth="1"/>
    <col min="19" max="19" width="10.625" style="14" customWidth="1"/>
    <col min="20" max="16384" width="9.125" style="14"/>
  </cols>
  <sheetData>
    <row r="1" spans="1:19" ht="20.100000000000001" customHeight="1" x14ac:dyDescent="0.4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0.100000000000001" customHeight="1" x14ac:dyDescent="0.4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0.100000000000001" customHeight="1" x14ac:dyDescent="0.4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5" spans="1:19" ht="21" x14ac:dyDescent="0.45">
      <c r="A5" s="38" t="s">
        <v>83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7" spans="1:19" ht="21" x14ac:dyDescent="0.45">
      <c r="C7" s="39" t="s">
        <v>84</v>
      </c>
      <c r="D7" s="40"/>
      <c r="E7" s="40"/>
      <c r="F7" s="40"/>
      <c r="G7" s="40"/>
      <c r="H7" s="40"/>
      <c r="I7" s="40"/>
      <c r="K7" s="1" t="s">
        <v>5</v>
      </c>
      <c r="M7" s="39" t="s">
        <v>6</v>
      </c>
      <c r="N7" s="40"/>
      <c r="O7" s="40"/>
      <c r="Q7" s="39" t="s">
        <v>7</v>
      </c>
      <c r="R7" s="40"/>
      <c r="S7" s="40"/>
    </row>
    <row r="8" spans="1:19" ht="42" x14ac:dyDescent="0.45">
      <c r="A8" s="1" t="s">
        <v>85</v>
      </c>
      <c r="C8" s="1" t="s">
        <v>86</v>
      </c>
      <c r="E8" s="1" t="s">
        <v>87</v>
      </c>
      <c r="G8" s="2" t="s">
        <v>88</v>
      </c>
      <c r="I8" s="2" t="s">
        <v>89</v>
      </c>
      <c r="K8" s="1" t="s">
        <v>90</v>
      </c>
      <c r="M8" s="1" t="s">
        <v>91</v>
      </c>
      <c r="O8" s="1" t="s">
        <v>92</v>
      </c>
      <c r="Q8" s="1" t="s">
        <v>90</v>
      </c>
      <c r="S8" s="2" t="s">
        <v>15</v>
      </c>
    </row>
    <row r="9" spans="1:19" x14ac:dyDescent="0.45">
      <c r="A9" s="13" t="s">
        <v>93</v>
      </c>
      <c r="C9" s="4" t="s">
        <v>94</v>
      </c>
      <c r="E9" s="3" t="s">
        <v>95</v>
      </c>
      <c r="G9" s="4" t="s">
        <v>96</v>
      </c>
      <c r="I9" s="17">
        <v>0</v>
      </c>
      <c r="K9" s="5">
        <v>2269731439</v>
      </c>
      <c r="M9" s="5">
        <v>740000000000</v>
      </c>
      <c r="O9" s="5">
        <v>742260350000</v>
      </c>
      <c r="Q9" s="5">
        <v>9381439</v>
      </c>
      <c r="S9" s="8">
        <v>1.0291684162451017E-6</v>
      </c>
    </row>
    <row r="10" spans="1:19" x14ac:dyDescent="0.45">
      <c r="A10" s="13" t="s">
        <v>97</v>
      </c>
      <c r="C10" s="4" t="s">
        <v>98</v>
      </c>
      <c r="E10" s="3" t="s">
        <v>95</v>
      </c>
      <c r="G10" s="4" t="s">
        <v>99</v>
      </c>
      <c r="I10" s="17">
        <v>0</v>
      </c>
      <c r="K10" s="5">
        <v>8222926409</v>
      </c>
      <c r="M10" s="5">
        <v>1017867953</v>
      </c>
      <c r="O10" s="5">
        <v>9240694362</v>
      </c>
      <c r="Q10" s="5">
        <v>100000</v>
      </c>
      <c r="S10" s="8">
        <v>1.0970261771622688E-8</v>
      </c>
    </row>
    <row r="11" spans="1:19" x14ac:dyDescent="0.45">
      <c r="A11" s="13" t="s">
        <v>97</v>
      </c>
      <c r="C11" s="4" t="s">
        <v>100</v>
      </c>
      <c r="E11" s="3" t="s">
        <v>101</v>
      </c>
      <c r="G11" s="4" t="s">
        <v>99</v>
      </c>
      <c r="I11" s="4" t="s">
        <v>102</v>
      </c>
      <c r="K11" s="5">
        <v>60000000000</v>
      </c>
      <c r="P11" s="4"/>
      <c r="Q11" s="5">
        <v>60000000000</v>
      </c>
      <c r="S11" s="8">
        <v>6.5821570629736124E-3</v>
      </c>
    </row>
    <row r="12" spans="1:19" x14ac:dyDescent="0.45">
      <c r="A12" s="13" t="s">
        <v>103</v>
      </c>
      <c r="C12" s="4" t="s">
        <v>104</v>
      </c>
      <c r="E12" s="3" t="s">
        <v>105</v>
      </c>
      <c r="G12" s="4" t="s">
        <v>106</v>
      </c>
      <c r="I12" s="17">
        <v>0</v>
      </c>
      <c r="K12" s="5">
        <v>30000000</v>
      </c>
      <c r="M12" s="5">
        <v>1100647341756</v>
      </c>
      <c r="O12" s="5">
        <v>1100647341756</v>
      </c>
      <c r="Q12" s="5">
        <v>30000000</v>
      </c>
      <c r="S12" s="8">
        <v>3.2910785314868062E-6</v>
      </c>
    </row>
    <row r="13" spans="1:19" x14ac:dyDescent="0.45">
      <c r="A13" s="13" t="s">
        <v>103</v>
      </c>
      <c r="C13" s="4" t="s">
        <v>107</v>
      </c>
      <c r="E13" s="3" t="s">
        <v>95</v>
      </c>
      <c r="G13" s="4" t="s">
        <v>108</v>
      </c>
      <c r="I13" s="17">
        <v>0</v>
      </c>
      <c r="K13" s="5">
        <v>75754748</v>
      </c>
      <c r="M13" s="5">
        <v>1919790613287</v>
      </c>
      <c r="O13" s="5">
        <v>1100647341756</v>
      </c>
      <c r="Q13" s="5">
        <v>819219026279</v>
      </c>
      <c r="S13" s="8">
        <v>8.9870471665744758E-2</v>
      </c>
    </row>
    <row r="14" spans="1:19" x14ac:dyDescent="0.45">
      <c r="A14" s="6" t="s">
        <v>18</v>
      </c>
      <c r="K14" s="6">
        <f>SUM(K9:$K$13)</f>
        <v>70598412596</v>
      </c>
      <c r="M14" s="6">
        <f>SUM(M9:$M$13)</f>
        <v>3761455822996</v>
      </c>
      <c r="O14" s="6">
        <f>SUM(O9:$O$13)</f>
        <v>2952795727874</v>
      </c>
      <c r="Q14" s="6">
        <f>SUM(Q9:$Q$13)</f>
        <v>879258507718</v>
      </c>
      <c r="S14" s="9">
        <f>SUM(S9:$S$13)</f>
        <v>9.6456959945927873E-2</v>
      </c>
    </row>
    <row r="15" spans="1:19" x14ac:dyDescent="0.45">
      <c r="K15" s="7"/>
      <c r="M15" s="7"/>
      <c r="O15" s="7"/>
      <c r="Q15" s="7"/>
      <c r="S15" s="7"/>
    </row>
  </sheetData>
  <sheetProtection algorithmName="SHA-512" hashValue="MnkCUbcneGVTA2/Vg9kQfhvQ3LdBi9TrCuEdfcl5h+XnebMzpEU2Zb2oa3Q0lS8/4oIVPWSZRQZNUgx9pxOTQg==" saltValue="cj2CFIrf9MoGkQ34R7k0qA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6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view="pageBreakPreview" zoomScale="60" zoomScaleNormal="100" workbookViewId="0">
      <selection sqref="A1:AC11"/>
    </sheetView>
  </sheetViews>
  <sheetFormatPr defaultColWidth="9.125" defaultRowHeight="18.75" x14ac:dyDescent="0.45"/>
  <cols>
    <col min="1" max="1" width="17" style="14" customWidth="1"/>
    <col min="2" max="2" width="1.5" style="14" customWidth="1"/>
    <col min="3" max="3" width="11.5" style="14" customWidth="1"/>
    <col min="4" max="4" width="1.5" style="14" customWidth="1"/>
    <col min="5" max="5" width="7.125" style="14" customWidth="1"/>
    <col min="6" max="6" width="1.5" style="14" customWidth="1"/>
    <col min="7" max="7" width="7.125" style="14" customWidth="1"/>
    <col min="8" max="8" width="1.5" style="14" customWidth="1"/>
    <col min="9" max="9" width="11.5" style="14" customWidth="1"/>
    <col min="10" max="10" width="1.5" style="14" customWidth="1"/>
    <col min="11" max="11" width="11.5" style="14" customWidth="1"/>
    <col min="12" max="12" width="1.5" style="14" customWidth="1"/>
    <col min="13" max="13" width="17" style="14" customWidth="1"/>
    <col min="14" max="14" width="1.5" style="14" customWidth="1"/>
    <col min="15" max="15" width="17" style="14" customWidth="1"/>
    <col min="16" max="16" width="1.5" style="14" customWidth="1"/>
    <col min="17" max="17" width="11.5" style="14" customWidth="1"/>
    <col min="18" max="18" width="14.125" style="14" customWidth="1"/>
    <col min="19" max="19" width="1.5" style="14" customWidth="1"/>
    <col min="20" max="20" width="11.5" style="14" customWidth="1"/>
    <col min="21" max="21" width="14.125" style="14" customWidth="1"/>
    <col min="22" max="22" width="1.5" style="14" customWidth="1"/>
    <col min="23" max="23" width="11.5" style="14" customWidth="1"/>
    <col min="24" max="24" width="1.5" style="14" customWidth="1"/>
    <col min="25" max="25" width="17" style="14" customWidth="1"/>
    <col min="26" max="26" width="1.5" style="14" customWidth="1"/>
    <col min="27" max="27" width="17" style="14" customWidth="1"/>
    <col min="28" max="28" width="1.5" style="14" customWidth="1"/>
    <col min="29" max="29" width="8.5" style="14" customWidth="1"/>
    <col min="30" max="16384" width="9.125" style="14"/>
  </cols>
  <sheetData>
    <row r="1" spans="1:29" ht="20.100000000000001" customHeight="1" x14ac:dyDescent="0.4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</row>
    <row r="2" spans="1:29" ht="20.100000000000001" customHeight="1" x14ac:dyDescent="0.4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29" ht="20.100000000000001" customHeight="1" x14ac:dyDescent="0.4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</row>
    <row r="5" spans="1:29" ht="21" x14ac:dyDescent="0.45">
      <c r="A5" s="38" t="s">
        <v>109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7" spans="1:29" ht="21" x14ac:dyDescent="0.45">
      <c r="K7" s="1" t="s">
        <v>5</v>
      </c>
      <c r="M7" s="39" t="s">
        <v>6</v>
      </c>
      <c r="N7" s="40"/>
      <c r="O7" s="40"/>
      <c r="P7" s="40"/>
      <c r="Q7" s="40"/>
      <c r="R7" s="40"/>
      <c r="S7" s="40"/>
      <c r="T7" s="40"/>
      <c r="U7" s="40"/>
      <c r="W7" s="39" t="s">
        <v>7</v>
      </c>
      <c r="X7" s="40"/>
      <c r="Y7" s="40"/>
      <c r="Z7" s="40"/>
      <c r="AA7" s="40"/>
      <c r="AB7" s="40"/>
      <c r="AC7" s="40"/>
    </row>
    <row r="8" spans="1:29" x14ac:dyDescent="0.45">
      <c r="A8" s="41" t="s">
        <v>110</v>
      </c>
      <c r="C8" s="43" t="s">
        <v>31</v>
      </c>
      <c r="E8" s="43" t="s">
        <v>89</v>
      </c>
      <c r="G8" s="43" t="s">
        <v>111</v>
      </c>
      <c r="I8" s="43" t="s">
        <v>29</v>
      </c>
      <c r="K8" s="41" t="s">
        <v>9</v>
      </c>
      <c r="M8" s="41" t="s">
        <v>10</v>
      </c>
      <c r="O8" s="41" t="s">
        <v>11</v>
      </c>
      <c r="Q8" s="41" t="s">
        <v>12</v>
      </c>
      <c r="R8" s="37"/>
      <c r="T8" s="41" t="s">
        <v>13</v>
      </c>
      <c r="U8" s="37"/>
      <c r="W8" s="41" t="s">
        <v>9</v>
      </c>
      <c r="Y8" s="41" t="s">
        <v>10</v>
      </c>
      <c r="AA8" s="41" t="s">
        <v>11</v>
      </c>
      <c r="AC8" s="43" t="s">
        <v>15</v>
      </c>
    </row>
    <row r="9" spans="1:29" x14ac:dyDescent="0.45">
      <c r="A9" s="42"/>
      <c r="C9" s="42"/>
      <c r="E9" s="42"/>
      <c r="G9" s="42"/>
      <c r="I9" s="42"/>
      <c r="K9" s="42"/>
      <c r="M9" s="42"/>
      <c r="O9" s="42"/>
      <c r="Q9" s="12" t="s">
        <v>9</v>
      </c>
      <c r="R9" s="12" t="s">
        <v>10</v>
      </c>
      <c r="T9" s="12" t="s">
        <v>9</v>
      </c>
      <c r="U9" s="12" t="s">
        <v>16</v>
      </c>
      <c r="W9" s="42"/>
      <c r="Y9" s="42"/>
      <c r="AA9" s="42"/>
      <c r="AC9" s="42"/>
    </row>
    <row r="10" spans="1:29" s="16" customFormat="1" x14ac:dyDescent="0.45">
      <c r="A10" s="15" t="s">
        <v>18</v>
      </c>
      <c r="K10" s="15">
        <f>SUM($K$9)</f>
        <v>0</v>
      </c>
      <c r="M10" s="15">
        <f>SUM($M$9)</f>
        <v>0</v>
      </c>
      <c r="O10" s="15">
        <f>SUM($O$9)</f>
        <v>0</v>
      </c>
      <c r="Q10" s="15">
        <f>SUM($Q$9)</f>
        <v>0</v>
      </c>
      <c r="R10" s="15">
        <f>SUM($R$9)</f>
        <v>0</v>
      </c>
      <c r="T10" s="15">
        <f>SUM($T$9)</f>
        <v>0</v>
      </c>
      <c r="U10" s="15">
        <f>SUM($U$9)</f>
        <v>0</v>
      </c>
      <c r="W10" s="15">
        <f>SUM($W$9)</f>
        <v>0</v>
      </c>
      <c r="Y10" s="15">
        <f>SUM($Y$9)</f>
        <v>0</v>
      </c>
      <c r="AA10" s="15">
        <f>SUM($AA$9)</f>
        <v>0</v>
      </c>
      <c r="AC10" s="15">
        <f>SUM($AC$9)</f>
        <v>0</v>
      </c>
    </row>
    <row r="11" spans="1:29" x14ac:dyDescent="0.45">
      <c r="K11" s="7"/>
      <c r="M11" s="7"/>
      <c r="O11" s="7"/>
      <c r="Q11" s="7"/>
      <c r="R11" s="7"/>
      <c r="T11" s="7"/>
      <c r="U11" s="7"/>
      <c r="W11" s="7"/>
      <c r="Y11" s="7"/>
      <c r="AA11" s="7"/>
      <c r="AC11" s="7"/>
    </row>
  </sheetData>
  <sheetProtection algorithmName="SHA-512" hashValue="Dch4WGgUUCFDv9tzEg1BwRqJdLTop//ZKm79vdbeeAarJsdaFZJvBxvHNbmOM6jEdDZAXdX/X3YQ3jMRaTYYmw==" saltValue="m2EQA6NkX5GgsA5SZNi7AA==" spinCount="100000" sheet="1" objects="1" scenarios="1" selectLockedCells="1" autoFilter="0" selectUnlockedCells="1"/>
  <mergeCells count="20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M7:U7"/>
    <mergeCell ref="W7:AC7"/>
  </mergeCells>
  <pageMargins left="0.7" right="0.7" top="0.75" bottom="0.75" header="0.3" footer="0.3"/>
  <pageSetup paperSize="9"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view="pageBreakPreview" zoomScale="60" zoomScaleNormal="100" workbookViewId="0">
      <selection activeCell="E8" sqref="E8"/>
    </sheetView>
  </sheetViews>
  <sheetFormatPr defaultColWidth="9.125" defaultRowHeight="18.75" x14ac:dyDescent="0.45"/>
  <cols>
    <col min="1" max="1" width="49.625" style="14" customWidth="1"/>
    <col min="2" max="2" width="1.5" style="14" customWidth="1"/>
    <col min="3" max="3" width="11.5" style="14" customWidth="1"/>
    <col min="4" max="4" width="1.5" style="14" customWidth="1"/>
    <col min="5" max="5" width="21.375" style="14" customWidth="1"/>
    <col min="6" max="6" width="1.5" style="14" customWidth="1"/>
    <col min="7" max="7" width="11.5" style="14" customWidth="1"/>
    <col min="8" max="8" width="1.5" style="14" customWidth="1"/>
    <col min="9" max="9" width="11.5" style="14" customWidth="1"/>
    <col min="10" max="16384" width="9.125" style="14"/>
  </cols>
  <sheetData>
    <row r="1" spans="1:9" ht="20.100000000000001" customHeight="1" x14ac:dyDescent="0.45">
      <c r="A1" s="36" t="s">
        <v>0</v>
      </c>
      <c r="B1" s="37"/>
      <c r="C1" s="37"/>
      <c r="D1" s="37"/>
      <c r="E1" s="37"/>
      <c r="F1" s="37"/>
      <c r="G1" s="37"/>
      <c r="H1" s="37"/>
      <c r="I1" s="37"/>
    </row>
    <row r="2" spans="1:9" ht="20.100000000000001" customHeight="1" x14ac:dyDescent="0.45">
      <c r="A2" s="36" t="s">
        <v>112</v>
      </c>
      <c r="B2" s="37"/>
      <c r="C2" s="37"/>
      <c r="D2" s="37"/>
      <c r="E2" s="37"/>
      <c r="F2" s="37"/>
      <c r="G2" s="37"/>
      <c r="H2" s="37"/>
      <c r="I2" s="37"/>
    </row>
    <row r="3" spans="1:9" ht="20.100000000000001" customHeight="1" x14ac:dyDescent="0.45">
      <c r="A3" s="36" t="s">
        <v>2</v>
      </c>
      <c r="B3" s="37"/>
      <c r="C3" s="37"/>
      <c r="D3" s="37"/>
      <c r="E3" s="37"/>
      <c r="F3" s="37"/>
      <c r="G3" s="37"/>
      <c r="H3" s="37"/>
      <c r="I3" s="37"/>
    </row>
    <row r="5" spans="1:9" ht="21" x14ac:dyDescent="0.45">
      <c r="A5" s="38" t="s">
        <v>113</v>
      </c>
      <c r="B5" s="37"/>
      <c r="C5" s="37"/>
      <c r="D5" s="37"/>
      <c r="E5" s="37"/>
      <c r="F5" s="37"/>
      <c r="G5" s="37"/>
      <c r="H5" s="37"/>
      <c r="I5" s="37"/>
    </row>
    <row r="7" spans="1:9" ht="42" x14ac:dyDescent="0.45">
      <c r="A7" s="1" t="s">
        <v>114</v>
      </c>
      <c r="C7" s="1" t="s">
        <v>115</v>
      </c>
      <c r="E7" s="1" t="s">
        <v>90</v>
      </c>
      <c r="G7" s="2" t="s">
        <v>116</v>
      </c>
      <c r="I7" s="2" t="s">
        <v>117</v>
      </c>
    </row>
    <row r="8" spans="1:9" ht="21" x14ac:dyDescent="0.45">
      <c r="A8" s="11" t="s">
        <v>118</v>
      </c>
      <c r="C8" s="4" t="s">
        <v>119</v>
      </c>
      <c r="E8" s="28">
        <v>-154684603687</v>
      </c>
      <c r="G8" s="8">
        <f>E8/-105574550117</f>
        <v>1.4651694325533491</v>
      </c>
      <c r="I8" s="8">
        <v>-1.696930594486102E-2</v>
      </c>
    </row>
    <row r="9" spans="1:9" ht="21" x14ac:dyDescent="0.45">
      <c r="A9" s="11" t="s">
        <v>120</v>
      </c>
      <c r="C9" s="4" t="s">
        <v>121</v>
      </c>
      <c r="E9" s="28">
        <v>-1194063969</v>
      </c>
      <c r="G9" s="8">
        <f>E9/-105574550117</f>
        <v>1.1310149725257767E-2</v>
      </c>
      <c r="I9" s="8">
        <v>-1.3099194311992759E-4</v>
      </c>
    </row>
    <row r="10" spans="1:9" ht="21" x14ac:dyDescent="0.45">
      <c r="A10" s="11" t="s">
        <v>122</v>
      </c>
      <c r="C10" s="4" t="s">
        <v>123</v>
      </c>
      <c r="E10" s="28">
        <v>20379245540</v>
      </c>
      <c r="G10" s="8">
        <f>E10/-105574550117</f>
        <v>-0.19303180091617989</v>
      </c>
      <c r="I10" s="8">
        <v>2.2356565828197416E-3</v>
      </c>
    </row>
    <row r="11" spans="1:9" ht="21" x14ac:dyDescent="0.45">
      <c r="A11" s="11" t="s">
        <v>124</v>
      </c>
      <c r="C11" s="4" t="s">
        <v>125</v>
      </c>
      <c r="E11" s="28">
        <v>29924871999</v>
      </c>
      <c r="G11" s="8">
        <f>E11/-105574550117</f>
        <v>-0.28344778136242693</v>
      </c>
      <c r="I11" s="8">
        <v>3.2828367931133189E-3</v>
      </c>
    </row>
    <row r="12" spans="1:9" ht="21" x14ac:dyDescent="0.45">
      <c r="A12" s="1" t="s">
        <v>18</v>
      </c>
      <c r="E12" s="29">
        <f>SUM(E8:$E$11)</f>
        <v>-105574550117</v>
      </c>
      <c r="G12" s="9">
        <f>SUM(G8:$G$11)</f>
        <v>1</v>
      </c>
      <c r="I12" s="9">
        <f>SUM(I8:$I$11)</f>
        <v>-1.1581804512047886E-2</v>
      </c>
    </row>
    <row r="13" spans="1:9" x14ac:dyDescent="0.45">
      <c r="E13" s="7"/>
      <c r="G13" s="7"/>
      <c r="I13" s="7"/>
    </row>
  </sheetData>
  <sheetProtection algorithmName="SHA-512" hashValue="5nIt1zW3YqyN3tZ3SBP5zi2CUbFX/O5IR0iIaYO0OqJC+591vLev/0veY/HZAZrPc8fKNJJGcaNeagtwzWpPWQ==" saltValue="gnED30Jrc6gQI/RkB0WfDg==" spinCount="100000" sheet="1" objects="1" scenarios="1" selectLockedCells="1" autoFilter="0" selectUnlockedCell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rightToLeft="1" view="pageBreakPreview" zoomScale="60" zoomScaleNormal="100" workbookViewId="0">
      <selection sqref="A1:S11"/>
    </sheetView>
  </sheetViews>
  <sheetFormatPr defaultColWidth="9.125" defaultRowHeight="18.75" x14ac:dyDescent="0.45"/>
  <cols>
    <col min="1" max="1" width="17" style="14" customWidth="1"/>
    <col min="2" max="2" width="1.5" style="14" customWidth="1"/>
    <col min="3" max="3" width="11.5" style="14" customWidth="1"/>
    <col min="4" max="4" width="1.5" style="14" customWidth="1"/>
    <col min="5" max="5" width="12.625" style="14" customWidth="1"/>
    <col min="6" max="6" width="1.5" style="14" customWidth="1"/>
    <col min="7" max="7" width="11.5" style="14" customWidth="1"/>
    <col min="8" max="8" width="1.5" style="14" customWidth="1"/>
    <col min="9" max="9" width="18.5" style="14" customWidth="1"/>
    <col min="10" max="10" width="1.5" style="14" customWidth="1"/>
    <col min="11" max="11" width="14.125" style="14" customWidth="1"/>
    <col min="12" max="12" width="1.5" style="14" customWidth="1"/>
    <col min="13" max="13" width="18.5" style="14" customWidth="1"/>
    <col min="14" max="14" width="1.5" style="14" customWidth="1"/>
    <col min="15" max="15" width="18.5" style="14" customWidth="1"/>
    <col min="16" max="16" width="1.5" style="14" customWidth="1"/>
    <col min="17" max="17" width="14.125" style="14" customWidth="1"/>
    <col min="18" max="18" width="1.5" style="14" customWidth="1"/>
    <col min="19" max="19" width="18.5" style="14" customWidth="1"/>
    <col min="20" max="16384" width="9.125" style="14"/>
  </cols>
  <sheetData>
    <row r="1" spans="1:19" ht="20.100000000000001" customHeight="1" x14ac:dyDescent="0.4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0.100000000000001" customHeight="1" x14ac:dyDescent="0.45">
      <c r="A2" s="36" t="s">
        <v>112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20.100000000000001" customHeight="1" x14ac:dyDescent="0.45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5" spans="1:19" ht="21" x14ac:dyDescent="0.45">
      <c r="A5" s="38" t="s">
        <v>126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7" spans="1:19" ht="21" x14ac:dyDescent="0.45">
      <c r="C7" s="39" t="s">
        <v>127</v>
      </c>
      <c r="D7" s="40"/>
      <c r="E7" s="40"/>
      <c r="F7" s="40"/>
      <c r="G7" s="40"/>
      <c r="I7" s="39" t="s">
        <v>128</v>
      </c>
      <c r="J7" s="40"/>
      <c r="K7" s="40"/>
      <c r="L7" s="40"/>
      <c r="M7" s="40"/>
      <c r="O7" s="39" t="s">
        <v>7</v>
      </c>
      <c r="P7" s="40"/>
      <c r="Q7" s="40"/>
      <c r="R7" s="40"/>
      <c r="S7" s="40"/>
    </row>
    <row r="8" spans="1:19" ht="63" x14ac:dyDescent="0.45">
      <c r="A8" s="1" t="s">
        <v>20</v>
      </c>
      <c r="C8" s="2" t="s">
        <v>129</v>
      </c>
      <c r="E8" s="2" t="s">
        <v>130</v>
      </c>
      <c r="G8" s="2" t="s">
        <v>131</v>
      </c>
      <c r="I8" s="2" t="s">
        <v>132</v>
      </c>
      <c r="K8" s="2" t="s">
        <v>133</v>
      </c>
      <c r="M8" s="2" t="s">
        <v>134</v>
      </c>
      <c r="O8" s="2" t="s">
        <v>132</v>
      </c>
      <c r="Q8" s="2" t="s">
        <v>133</v>
      </c>
      <c r="S8" s="2" t="s">
        <v>134</v>
      </c>
    </row>
    <row r="9" spans="1:19" x14ac:dyDescent="0.45">
      <c r="A9" s="3" t="s">
        <v>17</v>
      </c>
      <c r="C9" s="4" t="s">
        <v>135</v>
      </c>
      <c r="E9" s="5">
        <v>25867764</v>
      </c>
      <c r="G9" s="5">
        <v>250</v>
      </c>
      <c r="I9" s="18">
        <v>0</v>
      </c>
      <c r="J9" s="18"/>
      <c r="K9" s="18">
        <v>0</v>
      </c>
      <c r="L9" s="18"/>
      <c r="M9" s="18">
        <v>0</v>
      </c>
      <c r="N9" s="4"/>
      <c r="O9" s="5">
        <v>6466941000</v>
      </c>
      <c r="Q9" s="28">
        <v>-255273987</v>
      </c>
      <c r="S9" s="5">
        <v>6211667013</v>
      </c>
    </row>
    <row r="10" spans="1:19" ht="19.5" thickBot="1" x14ac:dyDescent="0.5">
      <c r="A10" s="6" t="s">
        <v>18</v>
      </c>
      <c r="I10" s="15">
        <f>SUM(I9:$I$9)</f>
        <v>0</v>
      </c>
      <c r="J10" s="18"/>
      <c r="K10" s="15">
        <f>SUM(K9:$K$9)</f>
        <v>0</v>
      </c>
      <c r="L10" s="18"/>
      <c r="M10" s="15">
        <f>SUM(M9:$M$9)</f>
        <v>0</v>
      </c>
      <c r="O10" s="6">
        <f>SUM(O9:$O$9)</f>
        <v>6466941000</v>
      </c>
      <c r="Q10" s="30">
        <f>SUM(Q9:$Q$9)</f>
        <v>-255273987</v>
      </c>
      <c r="S10" s="6">
        <f>SUM(S9:$S$9)</f>
        <v>6211667013</v>
      </c>
    </row>
    <row r="11" spans="1:19" ht="19.5" thickTop="1" x14ac:dyDescent="0.45">
      <c r="I11" s="7"/>
      <c r="K11" s="7"/>
      <c r="M11" s="7"/>
      <c r="O11" s="7"/>
      <c r="Q11" s="7"/>
      <c r="S11" s="7"/>
    </row>
  </sheetData>
  <sheetProtection algorithmName="SHA-512" hashValue="oXdw7rjBp9OWuYuA/tXVJv49MuEclU5EL++03LHNPM/sZDQYc9vUeWJhFxCrh7rPO3njPuWbQF4XiLe8Tbp9Jg==" saltValue="n+v3fYf4KHFLPxQjo2/FTg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Mehdi 2187. Nikpey</cp:lastModifiedBy>
  <dcterms:created xsi:type="dcterms:W3CDTF">2020-11-29T05:51:38Z</dcterms:created>
  <dcterms:modified xsi:type="dcterms:W3CDTF">2020-11-29T14:18:18Z</dcterms:modified>
</cp:coreProperties>
</file>