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بازارگردانی مس\99\09\"/>
    </mc:Choice>
  </mc:AlternateContent>
  <bookViews>
    <workbookView xWindow="0" yWindow="0" windowWidth="28800" windowHeight="12300" activeTab="15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1">'1'!$A$1:$W$13</definedName>
    <definedName name="_xlnm.Print_Area" localSheetId="3">'3'!$A$1:$AI$21</definedName>
    <definedName name="_xlnm.Print_Area" localSheetId="5">'5'!$A$1:$S$15</definedName>
    <definedName name="_xlnm.Print_Area" localSheetId="7">'7'!$A$1:$I$13</definedName>
    <definedName name="_xlnm.Print_Area" localSheetId="9">'9'!$A$1:$S$25</definedName>
  </definedNames>
  <calcPr calcId="162913"/>
</workbook>
</file>

<file path=xl/calcChain.xml><?xml version="1.0" encoding="utf-8"?>
<calcChain xmlns="http://schemas.openxmlformats.org/spreadsheetml/2006/main">
  <c r="E10" i="16" l="1"/>
  <c r="C10" i="16"/>
  <c r="I14" i="15"/>
  <c r="E14" i="15"/>
  <c r="G10" i="15" s="1"/>
  <c r="K13" i="15"/>
  <c r="K12" i="15"/>
  <c r="K11" i="15"/>
  <c r="G11" i="15"/>
  <c r="K10" i="15"/>
  <c r="K9" i="15"/>
  <c r="K14" i="15" s="1"/>
  <c r="Q20" i="14"/>
  <c r="O20" i="14"/>
  <c r="M20" i="14"/>
  <c r="K20" i="14"/>
  <c r="I20" i="14"/>
  <c r="G20" i="14"/>
  <c r="E20" i="14"/>
  <c r="C20" i="14"/>
  <c r="U10" i="13"/>
  <c r="S10" i="13"/>
  <c r="Q10" i="13"/>
  <c r="O10" i="13"/>
  <c r="M10" i="13"/>
  <c r="K10" i="13"/>
  <c r="I10" i="13"/>
  <c r="G10" i="13"/>
  <c r="E10" i="13"/>
  <c r="C10" i="13"/>
  <c r="Q20" i="12"/>
  <c r="O20" i="12"/>
  <c r="M20" i="12"/>
  <c r="K20" i="12"/>
  <c r="I20" i="12"/>
  <c r="G20" i="12"/>
  <c r="E20" i="12"/>
  <c r="C20" i="12"/>
  <c r="Q16" i="11"/>
  <c r="O16" i="11"/>
  <c r="M16" i="11"/>
  <c r="K16" i="11"/>
  <c r="I16" i="11"/>
  <c r="G16" i="11"/>
  <c r="E16" i="11"/>
  <c r="C16" i="11"/>
  <c r="S24" i="10"/>
  <c r="O24" i="10"/>
  <c r="M24" i="10"/>
  <c r="K24" i="10"/>
  <c r="I24" i="10"/>
  <c r="S10" i="9"/>
  <c r="Q10" i="9"/>
  <c r="O10" i="9"/>
  <c r="M10" i="9"/>
  <c r="K10" i="9"/>
  <c r="I10" i="9"/>
  <c r="I12" i="8"/>
  <c r="E12" i="8"/>
  <c r="G11" i="8"/>
  <c r="G10" i="8"/>
  <c r="G9" i="8"/>
  <c r="G8" i="8"/>
  <c r="AC10" i="7"/>
  <c r="AA10" i="7"/>
  <c r="Y10" i="7"/>
  <c r="W10" i="7"/>
  <c r="U10" i="7"/>
  <c r="T10" i="7"/>
  <c r="R10" i="7"/>
  <c r="Q10" i="7"/>
  <c r="O10" i="7"/>
  <c r="M10" i="7"/>
  <c r="K10" i="7"/>
  <c r="S14" i="6"/>
  <c r="Q14" i="6"/>
  <c r="O14" i="6"/>
  <c r="M14" i="6"/>
  <c r="K14" i="6"/>
  <c r="K10" i="5"/>
  <c r="AI20" i="4"/>
  <c r="AG20" i="4"/>
  <c r="AE20" i="4"/>
  <c r="AC20" i="4"/>
  <c r="AA20" i="4"/>
  <c r="Y20" i="4"/>
  <c r="X20" i="4"/>
  <c r="V20" i="4"/>
  <c r="U20" i="4"/>
  <c r="S20" i="4"/>
  <c r="Q20" i="4"/>
  <c r="O20" i="4"/>
  <c r="Q9" i="3"/>
  <c r="M9" i="3"/>
  <c r="K9" i="3"/>
  <c r="I9" i="3"/>
  <c r="E9" i="3"/>
  <c r="C9" i="3"/>
  <c r="U12" i="2"/>
  <c r="S12" i="2"/>
  <c r="Q12" i="2"/>
  <c r="O12" i="2"/>
  <c r="M12" i="2"/>
  <c r="L12" i="2"/>
  <c r="J12" i="2"/>
  <c r="I12" i="2"/>
  <c r="G12" i="2"/>
  <c r="E12" i="2"/>
  <c r="C12" i="2"/>
  <c r="G9" i="15" l="1"/>
  <c r="G14" i="15" s="1"/>
  <c r="G12" i="8"/>
</calcChain>
</file>

<file path=xl/sharedStrings.xml><?xml version="1.0" encoding="utf-8"?>
<sst xmlns="http://schemas.openxmlformats.org/spreadsheetml/2006/main" count="497" uniqueCount="187">
  <si>
    <t>‫بازارگردانی صنعت مس</t>
  </si>
  <si>
    <t>‫صورت وضعیت پورتفوی</t>
  </si>
  <si>
    <t>‫برای ماه منتهی به 1399/09/30</t>
  </si>
  <si>
    <t>‫1- سرمایه گذاری ها</t>
  </si>
  <si>
    <t>‫1-1- سرمایه گذاری در سهام و حق تقدم سهام</t>
  </si>
  <si>
    <t>‫1399/08/30</t>
  </si>
  <si>
    <t>‫تغییرات طی دوره</t>
  </si>
  <si>
    <t>‫1399/09/30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</si>
  <si>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</si>
  <si>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</si>
  <si>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</si>
  <si>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</si>
  <si>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</si>
  <si>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</si>
  <si>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</si>
  <si>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</si>
  <si>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</si>
  <si>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</si>
  <si>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</si>
  <si>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</si>
  <si>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</si>
  <si>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</si>
  <si>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</si>
  <si>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</si>
  <si>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</si>
  <si>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</si>
  <si>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</si>
  <si>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</si>
  <si>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</si>
  <si>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</si>
  <si>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</si>
  <si>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</si>
  <si>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</si>
  <si>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</si>
  <si>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اعتماد مبين تمدن011019</t>
  </si>
  <si>
    <t>‫بلی</t>
  </si>
  <si>
    <t>‫فرابورس</t>
  </si>
  <si>
    <t>‫1397/10/19</t>
  </si>
  <si>
    <t>‫1401/10/19</t>
  </si>
  <si>
    <t>‫16</t>
  </si>
  <si>
    <t>‫اوراق سلف شمش فولاد كاوه كيش</t>
  </si>
  <si>
    <t>‫بورس</t>
  </si>
  <si>
    <t>‫1398/06/12</t>
  </si>
  <si>
    <t>‫1400/06/12</t>
  </si>
  <si>
    <t>‫0</t>
  </si>
  <si>
    <t>‫صكوك اجاره خليج فارس- 3ماهه16%</t>
  </si>
  <si>
    <t>‫1397/12/22</t>
  </si>
  <si>
    <t>‫1400/12/22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</si>
  <si>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</si>
  <si>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</si>
  <si>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</si>
  <si>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</si>
  <si>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</si>
  <si>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</si>
  <si>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</si>
  <si>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</si>
  <si>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</si>
  <si>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</si>
  <si>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</si>
  <si>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</si>
  <si>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</si>
  <si>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‫17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</si>
  <si>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</si>
  <si>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</si>
  <si>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</si>
  <si>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</si>
  <si>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</si>
  <si>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</si>
  <si>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</si>
  <si>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</si>
  <si>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</si>
  <si>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</si>
  <si>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</si>
  <si>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</si>
  <si>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</si>
  <si>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</si>
  <si>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</si>
  <si>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</si>
  <si>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</si>
  <si>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</si>
  <si>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</si>
  <si>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</si>
  <si>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</si>
  <si>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</si>
  <si>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</si>
  <si>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</si>
  <si>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</si>
  <si>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</si>
  <si>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</si>
  <si>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</si>
  <si>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</si>
  <si>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</si>
  <si>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</si>
  <si>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</si>
  <si>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</si>
  <si>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سپه</t>
  </si>
  <si>
    <t>‫1182305748704</t>
  </si>
  <si>
    <t>‫1398/10/25</t>
  </si>
  <si>
    <t>‫1182500076608</t>
  </si>
  <si>
    <t>‫بلند مدت</t>
  </si>
  <si>
    <t>‫19.5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</si>
  <si>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</si>
  <si>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</si>
  <si>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</si>
  <si>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</si>
  <si>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</si>
  <si>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</si>
  <si>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</si>
  <si>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</si>
  <si>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</si>
  <si>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</si>
  <si>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</si>
  <si>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</si>
  <si>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</si>
  <si>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</si>
  <si>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</si>
  <si>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</si>
  <si>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</si>
  <si>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</si>
  <si>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</si>
  <si>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</si>
  <si>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</si>
  <si>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</si>
  <si>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</si>
  <si>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</si>
  <si>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</si>
  <si>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</si>
  <si>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</si>
  <si>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</si>
  <si>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</si>
  <si>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</si>
  <si>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</si>
  <si>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</si>
  <si>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‫1399/04/31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</si>
  <si>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</si>
  <si>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</si>
  <si>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</si>
  <si>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</si>
  <si>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‫1399/10/19</t>
  </si>
  <si>
    <t>‫بلند مدت-1182500076608-سپه</t>
  </si>
  <si>
    <t>‫1399/09/01</t>
  </si>
  <si>
    <t>‫1399/10/25</t>
  </si>
  <si>
    <t>‫1399/12/22</t>
  </si>
  <si>
    <t>‫1399/12/10</t>
  </si>
  <si>
    <t>‫1399/12/20</t>
  </si>
  <si>
    <t>‫كوتاه مدت-104456340-تجارت</t>
  </si>
  <si>
    <t>‫-</t>
  </si>
  <si>
    <t>‫كوتاه مدت-70020217-شهر</t>
  </si>
  <si>
    <t>‫1399/12/25</t>
  </si>
  <si>
    <t>‫1400/02/20</t>
  </si>
  <si>
    <t>‫1399/12/28</t>
  </si>
  <si>
    <t>‫1399/12/27</t>
  </si>
  <si>
    <t>‫1399/11/05</t>
  </si>
  <si>
    <t>‫بلند مدت-6174823934-تجارت</t>
  </si>
  <si>
    <t>‫1399/07/01</t>
  </si>
  <si>
    <t>‫20</t>
  </si>
  <si>
    <t>‫كوتاه مدت-1182305748704-سپه</t>
  </si>
  <si>
    <t>‫مرابحه سلامت6واجدشرايط خاص1400</t>
  </si>
  <si>
    <t>‫1400/03/22</t>
  </si>
  <si>
    <t>‫1400/09/22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</si>
  <si>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</si>
  <si>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</si>
  <si>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</si>
  <si>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</si>
  <si>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</si>
  <si>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</si>
  <si>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</si>
  <si>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</si>
  <si>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</si>
  <si>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</si>
  <si>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</si>
  <si>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</si>
  <si>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</si>
  <si>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</si>
  <si>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</si>
  <si>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</si>
  <si>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</si>
  <si>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</si>
  <si>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</si>
  <si>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سپه</t>
  </si>
  <si>
    <t>‫سپرده بانکی کوتاه مدت - تجارت</t>
  </si>
  <si>
    <t>‫سپرده بانکی کوتاه مدت - شهر</t>
  </si>
  <si>
    <t>‫سپرده بانکی بلند مدت - تجارت</t>
  </si>
  <si>
    <t>‫6174823934</t>
  </si>
  <si>
    <t>‫سپرده بانکی کوتاه مدت - سپه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</si>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</sst>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-"/>
    <numFmt numFmtId="165" formatCode="#,##0_-;[Black]\(#,##0\)"/>
  </numFmts>
  <fonts count="7" x14ac:knownFonts="1">
    <font>
      <sz val="11"/>
      <color indexed="8"/>
      <name val="Arial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" fontId="2" fillId="0" borderId="0" xfId="0" applyNumberFormat="1" applyFont="1"/>
    <xf numFmtId="0" fontId="5" fillId="0" borderId="0" xfId="0" applyFont="1" applyAlignment="1">
      <alignment horizontal="center" vertical="center"/>
    </xf>
    <xf numFmtId="10" fontId="2" fillId="0" borderId="0" xfId="1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5" fillId="0" borderId="9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5" fillId="0" borderId="4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7" xfId="0" applyNumberFormat="1" applyFont="1" applyFill="1" applyBorder="1"/>
    <xf numFmtId="0" fontId="2" fillId="2" borderId="8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Normal="100" zoomScaleSheetLayoutView="100" workbookViewId="0">
      <selection activeCell="F50" sqref="F50"/>
    </sheetView>
  </sheetViews>
  <sheetFormatPr defaultColWidth="9" defaultRowHeight="18" x14ac:dyDescent="0.45"/>
  <cols>
    <col min="1" max="16384" width="9" style="1"/>
  </cols>
  <sheetData>
    <row r="22" spans="1:10" ht="39.950000000000003" customHeight="1" x14ac:dyDescent="0.45">
      <c r="A22" s="29" t="s">
        <v>0</v>
      </c>
      <c r="B22" s="30"/>
      <c r="C22" s="30"/>
      <c r="D22" s="30"/>
      <c r="E22" s="30"/>
      <c r="F22" s="30"/>
      <c r="G22" s="30"/>
      <c r="H22" s="30"/>
      <c r="I22" s="30"/>
      <c r="J22" s="30"/>
    </row>
    <row r="23" spans="1:10" ht="39.950000000000003" customHeight="1" x14ac:dyDescent="0.45">
      <c r="A23" s="29" t="s">
        <v>1</v>
      </c>
      <c r="B23" s="30"/>
      <c r="C23" s="30"/>
      <c r="D23" s="30"/>
      <c r="E23" s="30"/>
      <c r="F23" s="30"/>
      <c r="G23" s="30"/>
      <c r="H23" s="30"/>
      <c r="I23" s="30"/>
      <c r="J23" s="30"/>
    </row>
    <row r="24" spans="1:10" ht="39.950000000000003" customHeight="1" x14ac:dyDescent="0.45">
      <c r="A24" s="29" t="s">
        <v>2</v>
      </c>
      <c r="B24" s="30"/>
      <c r="C24" s="30"/>
      <c r="D24" s="30"/>
      <c r="E24" s="30"/>
      <c r="F24" s="30"/>
      <c r="G24" s="30"/>
      <c r="H24" s="30"/>
      <c r="I24" s="30"/>
      <c r="J24" s="30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rightToLeft="1" view="pageBreakPreview" zoomScaleNormal="100" zoomScaleSheetLayoutView="100" workbookViewId="0">
      <selection activeCell="Q6" sqref="Q6"/>
    </sheetView>
  </sheetViews>
  <sheetFormatPr defaultColWidth="9" defaultRowHeight="18" x14ac:dyDescent="0.45"/>
  <cols>
    <col min="1" max="1" width="37.12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8.375" style="1" customWidth="1"/>
    <col min="10" max="10" width="1.375" style="1" customWidth="1"/>
    <col min="11" max="11" width="14.25" style="1" customWidth="1"/>
    <col min="12" max="12" width="1.375" style="1" customWidth="1"/>
    <col min="13" max="13" width="18.375" style="1" customWidth="1"/>
    <col min="14" max="14" width="1.375" style="1" customWidth="1"/>
    <col min="15" max="15" width="18.375" style="1" customWidth="1"/>
    <col min="16" max="16" width="1.375" style="1" customWidth="1"/>
    <col min="17" max="17" width="14.25" style="1" customWidth="1"/>
    <col min="18" max="18" width="1.375" style="1" customWidth="1"/>
    <col min="19" max="19" width="18.375" style="1" customWidth="1"/>
    <col min="20" max="16384" width="9" style="1"/>
  </cols>
  <sheetData>
    <row r="1" spans="1:19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100000000000001" customHeight="1" x14ac:dyDescent="0.45">
      <c r="A2" s="36" t="s">
        <v>110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5" spans="1:19" ht="21" x14ac:dyDescent="0.45">
      <c r="A5" s="37" t="s">
        <v>134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7" spans="1:19" ht="21" x14ac:dyDescent="0.45">
      <c r="I7" s="31" t="s">
        <v>126</v>
      </c>
      <c r="J7" s="32"/>
      <c r="K7" s="32"/>
      <c r="L7" s="32"/>
      <c r="M7" s="32"/>
      <c r="O7" s="31" t="s">
        <v>7</v>
      </c>
      <c r="P7" s="32"/>
      <c r="Q7" s="32"/>
      <c r="R7" s="32"/>
      <c r="S7" s="32"/>
    </row>
    <row r="8" spans="1:19" ht="42" x14ac:dyDescent="0.45">
      <c r="A8" s="11" t="s">
        <v>112</v>
      </c>
      <c r="C8" s="3" t="s">
        <v>135</v>
      </c>
      <c r="E8" s="3" t="s">
        <v>31</v>
      </c>
      <c r="G8" s="3" t="s">
        <v>87</v>
      </c>
      <c r="I8" s="3" t="s">
        <v>136</v>
      </c>
      <c r="K8" s="3" t="s">
        <v>131</v>
      </c>
      <c r="M8" s="3" t="s">
        <v>137</v>
      </c>
      <c r="O8" s="3" t="s">
        <v>136</v>
      </c>
      <c r="Q8" s="3" t="s">
        <v>131</v>
      </c>
      <c r="S8" s="3" t="s">
        <v>137</v>
      </c>
    </row>
    <row r="9" spans="1:19" ht="30.75" customHeight="1" x14ac:dyDescent="0.45">
      <c r="A9" s="4" t="s">
        <v>34</v>
      </c>
      <c r="C9" s="5" t="s">
        <v>138</v>
      </c>
      <c r="E9" s="5" t="s">
        <v>38</v>
      </c>
      <c r="G9" s="5" t="s">
        <v>39</v>
      </c>
      <c r="I9" s="22">
        <v>5060885</v>
      </c>
      <c r="J9" s="24"/>
      <c r="K9" s="18" t="s">
        <v>146</v>
      </c>
      <c r="L9" s="24"/>
      <c r="M9" s="22">
        <v>5060885</v>
      </c>
      <c r="N9" s="24"/>
      <c r="O9" s="22">
        <v>98223761</v>
      </c>
      <c r="P9" s="24"/>
      <c r="Q9" s="18" t="s">
        <v>146</v>
      </c>
      <c r="R9" s="24"/>
      <c r="S9" s="22">
        <v>98223761</v>
      </c>
    </row>
    <row r="10" spans="1:19" ht="30.75" customHeight="1" x14ac:dyDescent="0.45">
      <c r="A10" s="4" t="s">
        <v>139</v>
      </c>
      <c r="C10" s="5" t="s">
        <v>140</v>
      </c>
      <c r="E10" s="5" t="s">
        <v>141</v>
      </c>
      <c r="G10" s="5" t="s">
        <v>100</v>
      </c>
      <c r="I10" s="22">
        <v>961643820</v>
      </c>
      <c r="J10" s="24"/>
      <c r="K10" s="22">
        <v>-3863632</v>
      </c>
      <c r="L10" s="24"/>
      <c r="M10" s="22">
        <v>957780188</v>
      </c>
      <c r="N10" s="24"/>
      <c r="O10" s="22">
        <v>8847123230</v>
      </c>
      <c r="P10" s="24"/>
      <c r="Q10" s="18" t="s">
        <v>146</v>
      </c>
      <c r="R10" s="24"/>
      <c r="S10" s="22">
        <v>8847123230</v>
      </c>
    </row>
    <row r="11" spans="1:19" ht="30.75" customHeight="1" x14ac:dyDescent="0.45">
      <c r="A11" s="4" t="s">
        <v>45</v>
      </c>
      <c r="C11" s="5" t="s">
        <v>142</v>
      </c>
      <c r="E11" s="5" t="s">
        <v>47</v>
      </c>
      <c r="G11" s="5" t="s">
        <v>39</v>
      </c>
      <c r="I11" s="22">
        <v>121186411</v>
      </c>
      <c r="J11" s="24"/>
      <c r="K11" s="18" t="s">
        <v>146</v>
      </c>
      <c r="L11" s="24"/>
      <c r="M11" s="22">
        <v>121186411</v>
      </c>
      <c r="N11" s="24"/>
      <c r="O11" s="22">
        <v>1201858850</v>
      </c>
      <c r="P11" s="24"/>
      <c r="Q11" s="18" t="s">
        <v>146</v>
      </c>
      <c r="R11" s="24"/>
      <c r="S11" s="22">
        <v>1201858850</v>
      </c>
    </row>
    <row r="12" spans="1:19" ht="30.75" customHeight="1" x14ac:dyDescent="0.45">
      <c r="A12" s="4" t="s">
        <v>48</v>
      </c>
      <c r="C12" s="5" t="s">
        <v>143</v>
      </c>
      <c r="E12" s="5" t="s">
        <v>50</v>
      </c>
      <c r="G12" s="5" t="s">
        <v>39</v>
      </c>
      <c r="I12" s="22">
        <v>328417457</v>
      </c>
      <c r="J12" s="24"/>
      <c r="K12" s="18" t="s">
        <v>146</v>
      </c>
      <c r="L12" s="24"/>
      <c r="M12" s="22">
        <v>328417457</v>
      </c>
      <c r="N12" s="24"/>
      <c r="O12" s="22">
        <v>1020258390</v>
      </c>
      <c r="P12" s="24"/>
      <c r="Q12" s="18" t="s">
        <v>146</v>
      </c>
      <c r="R12" s="24"/>
      <c r="S12" s="22">
        <v>1020258390</v>
      </c>
    </row>
    <row r="13" spans="1:19" ht="30.75" customHeight="1" x14ac:dyDescent="0.45">
      <c r="A13" s="4" t="s">
        <v>51</v>
      </c>
      <c r="C13" s="5" t="s">
        <v>144</v>
      </c>
      <c r="E13" s="5" t="s">
        <v>53</v>
      </c>
      <c r="G13" s="5" t="s">
        <v>39</v>
      </c>
      <c r="I13" s="22">
        <v>33811260</v>
      </c>
      <c r="J13" s="24"/>
      <c r="K13" s="18" t="s">
        <v>146</v>
      </c>
      <c r="L13" s="24"/>
      <c r="M13" s="22">
        <v>33811260</v>
      </c>
      <c r="N13" s="24"/>
      <c r="O13" s="22">
        <v>634833662</v>
      </c>
      <c r="P13" s="24"/>
      <c r="Q13" s="18" t="s">
        <v>146</v>
      </c>
      <c r="R13" s="24"/>
      <c r="S13" s="22">
        <v>634833662</v>
      </c>
    </row>
    <row r="14" spans="1:19" ht="30.75" customHeight="1" x14ac:dyDescent="0.45">
      <c r="A14" s="4" t="s">
        <v>145</v>
      </c>
      <c r="C14" s="5" t="s">
        <v>140</v>
      </c>
      <c r="E14" s="5" t="s">
        <v>146</v>
      </c>
      <c r="G14" s="18" t="s">
        <v>146</v>
      </c>
      <c r="I14" s="22">
        <v>154424</v>
      </c>
      <c r="J14" s="24"/>
      <c r="K14" s="18" t="s">
        <v>146</v>
      </c>
      <c r="L14" s="24"/>
      <c r="M14" s="22">
        <v>154424</v>
      </c>
      <c r="N14" s="24"/>
      <c r="O14" s="22">
        <v>118879489</v>
      </c>
      <c r="P14" s="24"/>
      <c r="Q14" s="18" t="s">
        <v>146</v>
      </c>
      <c r="R14" s="24"/>
      <c r="S14" s="22">
        <v>118879489</v>
      </c>
    </row>
    <row r="15" spans="1:19" ht="30.75" customHeight="1" x14ac:dyDescent="0.45">
      <c r="A15" s="4" t="s">
        <v>147</v>
      </c>
      <c r="C15" s="5" t="s">
        <v>140</v>
      </c>
      <c r="E15" s="5" t="s">
        <v>146</v>
      </c>
      <c r="G15" s="18" t="s">
        <v>146</v>
      </c>
      <c r="I15" s="22">
        <v>61592</v>
      </c>
      <c r="J15" s="24"/>
      <c r="K15" s="18" t="s">
        <v>146</v>
      </c>
      <c r="L15" s="24"/>
      <c r="M15" s="22">
        <v>61592</v>
      </c>
      <c r="N15" s="24"/>
      <c r="O15" s="22">
        <v>12047778404</v>
      </c>
      <c r="P15" s="24"/>
      <c r="Q15" s="18" t="s">
        <v>146</v>
      </c>
      <c r="R15" s="24"/>
      <c r="S15" s="22">
        <v>12047778404</v>
      </c>
    </row>
    <row r="16" spans="1:19" ht="30.75" customHeight="1" x14ac:dyDescent="0.45">
      <c r="A16" s="4" t="s">
        <v>54</v>
      </c>
      <c r="C16" s="5" t="s">
        <v>148</v>
      </c>
      <c r="E16" s="5" t="s">
        <v>56</v>
      </c>
      <c r="G16" s="5" t="s">
        <v>57</v>
      </c>
      <c r="I16" s="22">
        <v>249117534</v>
      </c>
      <c r="J16" s="24"/>
      <c r="K16" s="18" t="s">
        <v>146</v>
      </c>
      <c r="L16" s="24"/>
      <c r="M16" s="22">
        <v>249117534</v>
      </c>
      <c r="N16" s="24"/>
      <c r="O16" s="22">
        <v>1937551487</v>
      </c>
      <c r="P16" s="24"/>
      <c r="Q16" s="18" t="s">
        <v>146</v>
      </c>
      <c r="R16" s="24"/>
      <c r="S16" s="22">
        <v>1937551487</v>
      </c>
    </row>
    <row r="17" spans="1:19" ht="30.75" customHeight="1" x14ac:dyDescent="0.45">
      <c r="A17" s="4" t="s">
        <v>58</v>
      </c>
      <c r="C17" s="5" t="s">
        <v>149</v>
      </c>
      <c r="E17" s="5" t="s">
        <v>60</v>
      </c>
      <c r="G17" s="5" t="s">
        <v>61</v>
      </c>
      <c r="I17" s="22">
        <v>62747650</v>
      </c>
      <c r="J17" s="24"/>
      <c r="K17" s="18" t="s">
        <v>146</v>
      </c>
      <c r="L17" s="24"/>
      <c r="M17" s="22">
        <v>62747650</v>
      </c>
      <c r="N17" s="24"/>
      <c r="O17" s="22">
        <v>847402495</v>
      </c>
      <c r="P17" s="24"/>
      <c r="Q17" s="18" t="s">
        <v>146</v>
      </c>
      <c r="R17" s="24"/>
      <c r="S17" s="22">
        <v>847402495</v>
      </c>
    </row>
    <row r="18" spans="1:19" ht="30.75" customHeight="1" x14ac:dyDescent="0.45">
      <c r="A18" s="4" t="s">
        <v>62</v>
      </c>
      <c r="C18" s="5" t="s">
        <v>150</v>
      </c>
      <c r="E18" s="5" t="s">
        <v>65</v>
      </c>
      <c r="G18" s="5" t="s">
        <v>57</v>
      </c>
      <c r="I18" s="22">
        <v>42671521</v>
      </c>
      <c r="J18" s="24"/>
      <c r="K18" s="18" t="s">
        <v>146</v>
      </c>
      <c r="L18" s="24"/>
      <c r="M18" s="22">
        <v>42671521</v>
      </c>
      <c r="N18" s="24"/>
      <c r="O18" s="22">
        <v>365243864</v>
      </c>
      <c r="P18" s="24"/>
      <c r="Q18" s="18" t="s">
        <v>146</v>
      </c>
      <c r="R18" s="24"/>
      <c r="S18" s="22">
        <v>365243864</v>
      </c>
    </row>
    <row r="19" spans="1:19" ht="30.75" customHeight="1" x14ac:dyDescent="0.45">
      <c r="A19" s="4" t="s">
        <v>66</v>
      </c>
      <c r="C19" s="5" t="s">
        <v>151</v>
      </c>
      <c r="E19" s="5" t="s">
        <v>68</v>
      </c>
      <c r="G19" s="5" t="s">
        <v>57</v>
      </c>
      <c r="I19" s="22">
        <v>318265993</v>
      </c>
      <c r="J19" s="24"/>
      <c r="K19" s="18" t="s">
        <v>146</v>
      </c>
      <c r="L19" s="24"/>
      <c r="M19" s="22">
        <v>318265993</v>
      </c>
      <c r="N19" s="24"/>
      <c r="O19" s="22">
        <v>2857856405</v>
      </c>
      <c r="P19" s="24"/>
      <c r="Q19" s="18" t="s">
        <v>146</v>
      </c>
      <c r="R19" s="24"/>
      <c r="S19" s="22">
        <v>2857856405</v>
      </c>
    </row>
    <row r="20" spans="1:19" ht="30.75" customHeight="1" x14ac:dyDescent="0.45">
      <c r="A20" s="4" t="s">
        <v>69</v>
      </c>
      <c r="C20" s="5" t="s">
        <v>152</v>
      </c>
      <c r="E20" s="5" t="s">
        <v>71</v>
      </c>
      <c r="G20" s="5" t="s">
        <v>72</v>
      </c>
      <c r="I20" s="22">
        <v>344449552</v>
      </c>
      <c r="J20" s="24"/>
      <c r="K20" s="18" t="s">
        <v>146</v>
      </c>
      <c r="L20" s="24"/>
      <c r="M20" s="22">
        <v>344449552</v>
      </c>
      <c r="N20" s="24"/>
      <c r="O20" s="22">
        <v>2860831192</v>
      </c>
      <c r="P20" s="24"/>
      <c r="Q20" s="18" t="s">
        <v>146</v>
      </c>
      <c r="R20" s="24"/>
      <c r="S20" s="22">
        <v>2860831192</v>
      </c>
    </row>
    <row r="21" spans="1:19" ht="30.75" customHeight="1" x14ac:dyDescent="0.45">
      <c r="A21" s="4" t="s">
        <v>153</v>
      </c>
      <c r="C21" s="5" t="s">
        <v>140</v>
      </c>
      <c r="E21" s="5" t="s">
        <v>154</v>
      </c>
      <c r="G21" s="5" t="s">
        <v>155</v>
      </c>
      <c r="I21" s="18" t="s">
        <v>146</v>
      </c>
      <c r="J21" s="24"/>
      <c r="K21" s="18" t="s">
        <v>146</v>
      </c>
      <c r="L21" s="24"/>
      <c r="M21" s="18" t="s">
        <v>146</v>
      </c>
      <c r="N21" s="22"/>
      <c r="O21" s="22">
        <v>93977091</v>
      </c>
      <c r="P21" s="24"/>
      <c r="Q21" s="18" t="s">
        <v>146</v>
      </c>
      <c r="R21" s="24"/>
      <c r="S21" s="22">
        <v>93977091</v>
      </c>
    </row>
    <row r="22" spans="1:19" ht="30.75" customHeight="1" x14ac:dyDescent="0.45">
      <c r="A22" s="4" t="s">
        <v>156</v>
      </c>
      <c r="C22" s="5" t="s">
        <v>140</v>
      </c>
      <c r="E22" s="5" t="s">
        <v>146</v>
      </c>
      <c r="G22" s="18" t="s">
        <v>146</v>
      </c>
      <c r="I22" s="18" t="s">
        <v>146</v>
      </c>
      <c r="J22" s="24"/>
      <c r="K22" s="18" t="s">
        <v>146</v>
      </c>
      <c r="L22" s="24"/>
      <c r="M22" s="18" t="s">
        <v>146</v>
      </c>
      <c r="N22" s="22"/>
      <c r="O22" s="22">
        <v>233347162</v>
      </c>
      <c r="P22" s="24"/>
      <c r="Q22" s="18" t="s">
        <v>146</v>
      </c>
      <c r="R22" s="24"/>
      <c r="S22" s="22">
        <v>233347162</v>
      </c>
    </row>
    <row r="23" spans="1:19" ht="30.75" customHeight="1" x14ac:dyDescent="0.45">
      <c r="A23" s="4" t="s">
        <v>157</v>
      </c>
      <c r="C23" s="5" t="s">
        <v>158</v>
      </c>
      <c r="E23" s="5" t="s">
        <v>159</v>
      </c>
      <c r="G23" s="5" t="s">
        <v>61</v>
      </c>
      <c r="I23" s="18" t="s">
        <v>146</v>
      </c>
      <c r="J23" s="24"/>
      <c r="K23" s="18" t="s">
        <v>146</v>
      </c>
      <c r="L23" s="24"/>
      <c r="M23" s="18" t="s">
        <v>146</v>
      </c>
      <c r="N23" s="22"/>
      <c r="O23" s="22">
        <v>64042657</v>
      </c>
      <c r="P23" s="24"/>
      <c r="Q23" s="18" t="s">
        <v>146</v>
      </c>
      <c r="R23" s="24"/>
      <c r="S23" s="22">
        <v>64042657</v>
      </c>
    </row>
    <row r="24" spans="1:19" ht="19.5" thickBot="1" x14ac:dyDescent="0.5">
      <c r="A24" s="7" t="s">
        <v>18</v>
      </c>
      <c r="I24" s="23">
        <f>SUM(I9:$I$23)</f>
        <v>2467588099</v>
      </c>
      <c r="J24" s="24"/>
      <c r="K24" s="23">
        <f>SUM(K9:$K$23)</f>
        <v>-3863632</v>
      </c>
      <c r="L24" s="24"/>
      <c r="M24" s="23">
        <f>SUM(M9:$M$23)</f>
        <v>2463724467</v>
      </c>
      <c r="N24" s="24"/>
      <c r="O24" s="23">
        <f>SUM(O9:$O$23)</f>
        <v>33229208139</v>
      </c>
      <c r="P24" s="24"/>
      <c r="Q24" s="25" t="s">
        <v>146</v>
      </c>
      <c r="R24" s="24"/>
      <c r="S24" s="23">
        <f>SUM(S9:$S$23)</f>
        <v>33229208139</v>
      </c>
    </row>
    <row r="25" spans="1:19" ht="19.5" thickTop="1" x14ac:dyDescent="0.45">
      <c r="I25" s="8"/>
      <c r="K25" s="8"/>
      <c r="M25" s="8"/>
      <c r="O25" s="8"/>
      <c r="Q25" s="8"/>
      <c r="S25" s="8"/>
    </row>
  </sheetData>
  <sheetProtection algorithmName="SHA-512" hashValue="aIpk3x6uJd7vNirw/PAn1IxhNWCnnidsyJUKAYjphB7YWsRCttr4sytzSuX+2xQEjsk2F1USIRV7AFqpAiIxTA==" saltValue="gx9H5IYo9+i1wJTx4/pErg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zoomScale="60" zoomScaleNormal="100" workbookViewId="0">
      <selection activeCell="M32" sqref="M32"/>
    </sheetView>
  </sheetViews>
  <sheetFormatPr defaultColWidth="9" defaultRowHeight="18" x14ac:dyDescent="0.45"/>
  <cols>
    <col min="1" max="1" width="21.25" style="1" customWidth="1"/>
    <col min="2" max="2" width="1.375" style="1" customWidth="1"/>
    <col min="3" max="3" width="13" style="1" customWidth="1"/>
    <col min="4" max="4" width="1.375" style="1" customWidth="1"/>
    <col min="5" max="5" width="26.125" style="1" customWidth="1"/>
    <col min="6" max="6" width="1.375" style="1" customWidth="1"/>
    <col min="7" max="7" width="18.25" style="1" customWidth="1"/>
    <col min="8" max="8" width="1.375" style="1" customWidth="1"/>
    <col min="9" max="9" width="16.125" style="1" customWidth="1"/>
    <col min="10" max="10" width="1.375" style="1" customWidth="1"/>
    <col min="11" max="11" width="14.125" style="1" customWidth="1"/>
    <col min="12" max="12" width="1.375" style="1" customWidth="1"/>
    <col min="13" max="13" width="26.125" style="1" customWidth="1"/>
    <col min="14" max="14" width="1.375" style="1" customWidth="1"/>
    <col min="15" max="15" width="20.125" style="1" customWidth="1"/>
    <col min="16" max="16" width="1.375" style="1" customWidth="1"/>
    <col min="17" max="17" width="18" style="1" customWidth="1"/>
    <col min="18" max="16384" width="9" style="1"/>
  </cols>
  <sheetData>
    <row r="1" spans="1:17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0.100000000000001" customHeight="1" x14ac:dyDescent="0.45">
      <c r="A2" s="36" t="s">
        <v>110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5" spans="1:17" ht="21" x14ac:dyDescent="0.45">
      <c r="A5" s="37" t="s">
        <v>160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45">
      <c r="C7" s="31" t="s">
        <v>126</v>
      </c>
      <c r="D7" s="32"/>
      <c r="E7" s="32"/>
      <c r="F7" s="32"/>
      <c r="G7" s="32"/>
      <c r="H7" s="32"/>
      <c r="I7" s="32"/>
      <c r="K7" s="31" t="s">
        <v>7</v>
      </c>
      <c r="L7" s="32"/>
      <c r="M7" s="32"/>
      <c r="N7" s="32"/>
      <c r="O7" s="32"/>
      <c r="P7" s="32"/>
      <c r="Q7" s="32"/>
    </row>
    <row r="8" spans="1:17" ht="42" x14ac:dyDescent="0.45">
      <c r="A8" s="11" t="s">
        <v>112</v>
      </c>
      <c r="C8" s="3" t="s">
        <v>9</v>
      </c>
      <c r="E8" s="3" t="s">
        <v>11</v>
      </c>
      <c r="G8" s="3" t="s">
        <v>161</v>
      </c>
      <c r="I8" s="3" t="s">
        <v>162</v>
      </c>
      <c r="K8" s="3" t="s">
        <v>9</v>
      </c>
      <c r="M8" s="3" t="s">
        <v>11</v>
      </c>
      <c r="O8" s="3" t="s">
        <v>161</v>
      </c>
      <c r="Q8" s="3" t="s">
        <v>162</v>
      </c>
    </row>
    <row r="9" spans="1:17" ht="37.5" x14ac:dyDescent="0.45">
      <c r="A9" s="4" t="s">
        <v>34</v>
      </c>
      <c r="C9" s="22">
        <v>200</v>
      </c>
      <c r="D9" s="24"/>
      <c r="E9" s="22">
        <v>190119167</v>
      </c>
      <c r="F9" s="24"/>
      <c r="G9" s="22">
        <v>196602721</v>
      </c>
      <c r="H9" s="24"/>
      <c r="I9" s="22">
        <v>-6483554</v>
      </c>
      <c r="J9" s="24"/>
      <c r="K9" s="22">
        <v>1050</v>
      </c>
      <c r="L9" s="24"/>
      <c r="M9" s="22">
        <v>1001874026</v>
      </c>
      <c r="N9" s="24"/>
      <c r="O9" s="22">
        <v>1032162689</v>
      </c>
      <c r="P9" s="24"/>
      <c r="Q9" s="22">
        <v>-30288663</v>
      </c>
    </row>
    <row r="10" spans="1:17" ht="37.5" x14ac:dyDescent="0.45">
      <c r="A10" s="4" t="s">
        <v>40</v>
      </c>
      <c r="C10" s="26">
        <v>0</v>
      </c>
      <c r="D10" s="26"/>
      <c r="E10" s="26">
        <v>0</v>
      </c>
      <c r="F10" s="26"/>
      <c r="G10" s="26">
        <v>0</v>
      </c>
      <c r="H10" s="26"/>
      <c r="I10" s="26">
        <v>0</v>
      </c>
      <c r="J10" s="22"/>
      <c r="K10" s="22">
        <v>15</v>
      </c>
      <c r="L10" s="24"/>
      <c r="M10" s="22">
        <v>52477688</v>
      </c>
      <c r="N10" s="24"/>
      <c r="O10" s="22">
        <v>54806585</v>
      </c>
      <c r="P10" s="24"/>
      <c r="Q10" s="22">
        <v>-2328897</v>
      </c>
    </row>
    <row r="11" spans="1:17" ht="37.5" x14ac:dyDescent="0.45">
      <c r="A11" s="4" t="s">
        <v>45</v>
      </c>
      <c r="C11" s="22">
        <v>200</v>
      </c>
      <c r="D11" s="27"/>
      <c r="E11" s="22">
        <v>176924775</v>
      </c>
      <c r="F11" s="27"/>
      <c r="G11" s="22">
        <v>181247880</v>
      </c>
      <c r="H11" s="27"/>
      <c r="I11" s="22">
        <v>-4323105</v>
      </c>
      <c r="J11" s="24"/>
      <c r="K11" s="22">
        <v>4200</v>
      </c>
      <c r="L11" s="24"/>
      <c r="M11" s="22">
        <v>3684434450</v>
      </c>
      <c r="N11" s="24"/>
      <c r="O11" s="22">
        <v>3806218653</v>
      </c>
      <c r="P11" s="24"/>
      <c r="Q11" s="22">
        <v>-121784203</v>
      </c>
    </row>
    <row r="12" spans="1:17" ht="37.5" x14ac:dyDescent="0.45">
      <c r="A12" s="4" t="s">
        <v>51</v>
      </c>
      <c r="C12" s="26">
        <v>0</v>
      </c>
      <c r="D12" s="26"/>
      <c r="E12" s="26">
        <v>0</v>
      </c>
      <c r="F12" s="26"/>
      <c r="G12" s="26">
        <v>0</v>
      </c>
      <c r="H12" s="26"/>
      <c r="I12" s="26">
        <v>0</v>
      </c>
      <c r="J12" s="22"/>
      <c r="K12" s="22">
        <v>7452</v>
      </c>
      <c r="L12" s="24"/>
      <c r="M12" s="22">
        <v>6591089674</v>
      </c>
      <c r="N12" s="24"/>
      <c r="O12" s="22">
        <v>7047517939</v>
      </c>
      <c r="P12" s="24"/>
      <c r="Q12" s="22">
        <v>-456428265</v>
      </c>
    </row>
    <row r="13" spans="1:17" ht="37.5" x14ac:dyDescent="0.45">
      <c r="A13" s="4" t="s">
        <v>157</v>
      </c>
      <c r="C13" s="26">
        <v>0</v>
      </c>
      <c r="D13" s="26"/>
      <c r="E13" s="26">
        <v>0</v>
      </c>
      <c r="F13" s="26"/>
      <c r="G13" s="26">
        <v>0</v>
      </c>
      <c r="H13" s="26"/>
      <c r="I13" s="26">
        <v>0</v>
      </c>
      <c r="J13" s="22"/>
      <c r="K13" s="22">
        <v>600</v>
      </c>
      <c r="L13" s="24"/>
      <c r="M13" s="22">
        <v>602352693</v>
      </c>
      <c r="N13" s="24"/>
      <c r="O13" s="22">
        <v>563503593</v>
      </c>
      <c r="P13" s="24"/>
      <c r="Q13" s="22">
        <v>38849100</v>
      </c>
    </row>
    <row r="14" spans="1:17" ht="37.5" x14ac:dyDescent="0.45">
      <c r="A14" s="4" t="s">
        <v>58</v>
      </c>
      <c r="C14" s="26">
        <v>0</v>
      </c>
      <c r="D14" s="26"/>
      <c r="E14" s="26">
        <v>0</v>
      </c>
      <c r="F14" s="26"/>
      <c r="G14" s="26">
        <v>0</v>
      </c>
      <c r="H14" s="26"/>
      <c r="I14" s="26">
        <v>0</v>
      </c>
      <c r="J14" s="22"/>
      <c r="K14" s="22">
        <v>2000</v>
      </c>
      <c r="L14" s="24"/>
      <c r="M14" s="22">
        <v>2023139800</v>
      </c>
      <c r="N14" s="24"/>
      <c r="O14" s="22">
        <v>1850352700</v>
      </c>
      <c r="P14" s="24"/>
      <c r="Q14" s="22">
        <v>172787100</v>
      </c>
    </row>
    <row r="15" spans="1:17" ht="18.75" x14ac:dyDescent="0.45">
      <c r="A15" s="4" t="s">
        <v>17</v>
      </c>
      <c r="C15" s="22">
        <v>24514300</v>
      </c>
      <c r="D15" s="24"/>
      <c r="E15" s="22">
        <v>593938753962</v>
      </c>
      <c r="F15" s="24"/>
      <c r="G15" s="22">
        <v>600954420074</v>
      </c>
      <c r="H15" s="24"/>
      <c r="I15" s="22">
        <v>-7015666112</v>
      </c>
      <c r="J15" s="24"/>
      <c r="K15" s="22">
        <v>219876914</v>
      </c>
      <c r="L15" s="24"/>
      <c r="M15" s="22">
        <v>4818893263637</v>
      </c>
      <c r="N15" s="24"/>
      <c r="O15" s="22">
        <v>4122900726744</v>
      </c>
      <c r="P15" s="24"/>
      <c r="Q15" s="22">
        <v>695992536893</v>
      </c>
    </row>
    <row r="16" spans="1:17" ht="18.75" x14ac:dyDescent="0.45">
      <c r="A16" s="7" t="s">
        <v>18</v>
      </c>
      <c r="C16" s="23">
        <f>SUM(C9:$C$15)</f>
        <v>24514700</v>
      </c>
      <c r="D16" s="24"/>
      <c r="E16" s="23">
        <f>SUM(E9:$E$15)</f>
        <v>594305797904</v>
      </c>
      <c r="F16" s="24"/>
      <c r="G16" s="23">
        <f>SUM(G9:$G$15)</f>
        <v>601332270675</v>
      </c>
      <c r="H16" s="24"/>
      <c r="I16" s="23">
        <f>SUM(I9:$I$15)</f>
        <v>-7026472771</v>
      </c>
      <c r="J16" s="24"/>
      <c r="K16" s="23">
        <f>SUM(K9:$K$15)</f>
        <v>219892231</v>
      </c>
      <c r="L16" s="24"/>
      <c r="M16" s="23">
        <f>SUM(M9:$M$15)</f>
        <v>4832848631968</v>
      </c>
      <c r="N16" s="24"/>
      <c r="O16" s="23">
        <f>SUM(O9:$O$15)</f>
        <v>4137255288903</v>
      </c>
      <c r="P16" s="24"/>
      <c r="Q16" s="23">
        <f>SUM(Q9:$Q$15)</f>
        <v>695593343065</v>
      </c>
    </row>
    <row r="17" spans="1:17" ht="18.75" x14ac:dyDescent="0.45">
      <c r="C17" s="8"/>
      <c r="E17" s="8"/>
      <c r="G17" s="8"/>
      <c r="I17" s="8"/>
      <c r="K17" s="8"/>
      <c r="M17" s="8"/>
      <c r="O17" s="8"/>
      <c r="Q17" s="8"/>
    </row>
    <row r="19" spans="1:17" ht="18.75" x14ac:dyDescent="0.45">
      <c r="A19" s="40" t="s">
        <v>163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</sheetData>
  <sheetProtection algorithmName="SHA-512" hashValue="GorPxm9uMAASNAJDhnHZBXy8j5xjnWKLO/nlczQ7b0Hw5tg8QsC9A6oeWGyXqATspHSYp+avbq7ogl3AiDBo0w==" saltValue="0hCF0DG/ozFSY50OGZU4Bg==" spinCount="100000" sheet="1" objects="1" scenarios="1" selectLockedCells="1" autoFilter="0" selectUnlockedCells="1"/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rightToLeft="1" view="pageBreakPreview" zoomScale="60" zoomScaleNormal="100" workbookViewId="0">
      <selection activeCell="K42" sqref="K42"/>
    </sheetView>
  </sheetViews>
  <sheetFormatPr defaultColWidth="9" defaultRowHeight="18" x14ac:dyDescent="0.45"/>
  <cols>
    <col min="1" max="1" width="21.25" style="1" customWidth="1"/>
    <col min="2" max="2" width="1.375" style="1" customWidth="1"/>
    <col min="3" max="3" width="14.25" style="1" customWidth="1"/>
    <col min="4" max="4" width="1.375" style="1" customWidth="1"/>
    <col min="5" max="5" width="26.125" style="1" bestFit="1" customWidth="1"/>
    <col min="6" max="6" width="1.375" style="1" customWidth="1"/>
    <col min="7" max="7" width="19.75" style="1" customWidth="1"/>
    <col min="8" max="8" width="1.375" style="1" customWidth="1"/>
    <col min="9" max="9" width="20.125" style="1" customWidth="1"/>
    <col min="10" max="10" width="1.375" style="1" customWidth="1"/>
    <col min="11" max="11" width="14.25" style="1" customWidth="1"/>
    <col min="12" max="12" width="1.375" style="1" customWidth="1"/>
    <col min="13" max="13" width="20.375" style="1" bestFit="1" customWidth="1"/>
    <col min="14" max="14" width="1.375" style="1" customWidth="1"/>
    <col min="15" max="15" width="21.625" style="1" bestFit="1" customWidth="1"/>
    <col min="16" max="16" width="1.375" style="1" customWidth="1"/>
    <col min="17" max="17" width="20.125" style="1" customWidth="1"/>
    <col min="18" max="16384" width="9" style="1"/>
  </cols>
  <sheetData>
    <row r="1" spans="1:17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0.100000000000001" customHeight="1" x14ac:dyDescent="0.45">
      <c r="A2" s="36" t="s">
        <v>110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5" spans="1:17" ht="21" x14ac:dyDescent="0.45">
      <c r="A5" s="37" t="s">
        <v>164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45">
      <c r="C7" s="31" t="s">
        <v>126</v>
      </c>
      <c r="D7" s="32"/>
      <c r="E7" s="32"/>
      <c r="F7" s="32"/>
      <c r="G7" s="32"/>
      <c r="H7" s="32"/>
      <c r="I7" s="32"/>
      <c r="K7" s="31" t="s">
        <v>7</v>
      </c>
      <c r="L7" s="32"/>
      <c r="M7" s="32"/>
      <c r="N7" s="32"/>
      <c r="O7" s="32"/>
      <c r="P7" s="32"/>
      <c r="Q7" s="32"/>
    </row>
    <row r="8" spans="1:17" ht="42" x14ac:dyDescent="0.45">
      <c r="A8" s="11" t="s">
        <v>112</v>
      </c>
      <c r="C8" s="3" t="s">
        <v>9</v>
      </c>
      <c r="E8" s="3" t="s">
        <v>11</v>
      </c>
      <c r="G8" s="3" t="s">
        <v>161</v>
      </c>
      <c r="I8" s="3" t="s">
        <v>165</v>
      </c>
      <c r="K8" s="3" t="s">
        <v>9</v>
      </c>
      <c r="M8" s="3" t="s">
        <v>11</v>
      </c>
      <c r="O8" s="3" t="s">
        <v>161</v>
      </c>
      <c r="Q8" s="3" t="s">
        <v>165</v>
      </c>
    </row>
    <row r="9" spans="1:17" ht="37.5" x14ac:dyDescent="0.45">
      <c r="A9" s="4" t="s">
        <v>34</v>
      </c>
      <c r="C9" s="6">
        <v>200</v>
      </c>
      <c r="E9" s="22">
        <v>188219972</v>
      </c>
      <c r="F9" s="24"/>
      <c r="G9" s="22">
        <v>178556901</v>
      </c>
      <c r="H9" s="24"/>
      <c r="I9" s="22">
        <v>9663071</v>
      </c>
      <c r="J9" s="24"/>
      <c r="K9" s="22">
        <v>200</v>
      </c>
      <c r="L9" s="24"/>
      <c r="M9" s="22">
        <v>188219972</v>
      </c>
      <c r="N9" s="24"/>
      <c r="O9" s="22">
        <v>196683555</v>
      </c>
      <c r="P9" s="24"/>
      <c r="Q9" s="22">
        <v>-8463583</v>
      </c>
    </row>
    <row r="10" spans="1:17" ht="37.5" x14ac:dyDescent="0.45">
      <c r="A10" s="4" t="s">
        <v>40</v>
      </c>
      <c r="C10" s="6">
        <v>4960</v>
      </c>
      <c r="E10" s="22">
        <v>20809626229</v>
      </c>
      <c r="F10" s="24"/>
      <c r="G10" s="22">
        <v>20184465795</v>
      </c>
      <c r="H10" s="24"/>
      <c r="I10" s="22">
        <v>625160434</v>
      </c>
      <c r="J10" s="24"/>
      <c r="K10" s="22">
        <v>4960</v>
      </c>
      <c r="L10" s="24"/>
      <c r="M10" s="22">
        <v>20809626229</v>
      </c>
      <c r="N10" s="24"/>
      <c r="O10" s="22">
        <v>18130088877</v>
      </c>
      <c r="P10" s="24"/>
      <c r="Q10" s="22">
        <v>2679537352</v>
      </c>
    </row>
    <row r="11" spans="1:17" ht="37.5" x14ac:dyDescent="0.45">
      <c r="A11" s="4" t="s">
        <v>45</v>
      </c>
      <c r="C11" s="6">
        <v>8900</v>
      </c>
      <c r="E11" s="22">
        <v>7873152487</v>
      </c>
      <c r="F11" s="24"/>
      <c r="G11" s="22">
        <v>7705023772</v>
      </c>
      <c r="H11" s="24"/>
      <c r="I11" s="22">
        <v>168128715</v>
      </c>
      <c r="J11" s="24"/>
      <c r="K11" s="22">
        <v>8900</v>
      </c>
      <c r="L11" s="24"/>
      <c r="M11" s="22">
        <v>7873152487</v>
      </c>
      <c r="N11" s="24"/>
      <c r="O11" s="22">
        <v>8068878169</v>
      </c>
      <c r="P11" s="24"/>
      <c r="Q11" s="22">
        <v>-195725682</v>
      </c>
    </row>
    <row r="12" spans="1:17" ht="37.5" x14ac:dyDescent="0.45">
      <c r="A12" s="4" t="s">
        <v>48</v>
      </c>
      <c r="C12" s="6">
        <v>24920</v>
      </c>
      <c r="E12" s="22">
        <v>23027802063</v>
      </c>
      <c r="F12" s="24"/>
      <c r="G12" s="22">
        <v>23091022143</v>
      </c>
      <c r="H12" s="24"/>
      <c r="I12" s="22">
        <v>-63220080</v>
      </c>
      <c r="J12" s="24"/>
      <c r="K12" s="22">
        <v>24920</v>
      </c>
      <c r="L12" s="24"/>
      <c r="M12" s="22">
        <v>23027802063</v>
      </c>
      <c r="N12" s="24"/>
      <c r="O12" s="22">
        <v>24681310019</v>
      </c>
      <c r="P12" s="24"/>
      <c r="Q12" s="22">
        <v>-1653507956</v>
      </c>
    </row>
    <row r="13" spans="1:17" ht="37.5" x14ac:dyDescent="0.45">
      <c r="A13" s="4" t="s">
        <v>51</v>
      </c>
      <c r="C13" s="6">
        <v>2548</v>
      </c>
      <c r="E13" s="22">
        <v>2210787716</v>
      </c>
      <c r="F13" s="24"/>
      <c r="G13" s="22">
        <v>2327143623</v>
      </c>
      <c r="H13" s="24"/>
      <c r="I13" s="22">
        <v>-116355907</v>
      </c>
      <c r="J13" s="24"/>
      <c r="K13" s="22">
        <v>2548</v>
      </c>
      <c r="L13" s="24"/>
      <c r="M13" s="22">
        <v>2210787716</v>
      </c>
      <c r="N13" s="24"/>
      <c r="O13" s="22">
        <v>2410657035</v>
      </c>
      <c r="P13" s="24"/>
      <c r="Q13" s="22">
        <v>-199869319</v>
      </c>
    </row>
    <row r="14" spans="1:17" ht="37.5" x14ac:dyDescent="0.45">
      <c r="A14" s="4" t="s">
        <v>54</v>
      </c>
      <c r="C14" s="6">
        <v>17000</v>
      </c>
      <c r="E14" s="22">
        <v>10620484375</v>
      </c>
      <c r="F14" s="24"/>
      <c r="G14" s="22">
        <v>10620484375</v>
      </c>
      <c r="H14" s="24"/>
      <c r="I14" s="16">
        <v>0</v>
      </c>
      <c r="J14" s="24"/>
      <c r="K14" s="22">
        <v>17000</v>
      </c>
      <c r="L14" s="24"/>
      <c r="M14" s="22">
        <v>10620484375</v>
      </c>
      <c r="N14" s="24"/>
      <c r="O14" s="22">
        <v>15625641686</v>
      </c>
      <c r="P14" s="24"/>
      <c r="Q14" s="22">
        <v>-5005157311</v>
      </c>
    </row>
    <row r="15" spans="1:17" ht="37.5" x14ac:dyDescent="0.45">
      <c r="A15" s="4" t="s">
        <v>58</v>
      </c>
      <c r="C15" s="6">
        <v>4800</v>
      </c>
      <c r="E15" s="22">
        <v>4641234637</v>
      </c>
      <c r="F15" s="24"/>
      <c r="G15" s="22">
        <v>4709197740</v>
      </c>
      <c r="H15" s="24"/>
      <c r="I15" s="22">
        <v>-67963103</v>
      </c>
      <c r="J15" s="24"/>
      <c r="K15" s="22">
        <v>4800</v>
      </c>
      <c r="L15" s="24"/>
      <c r="M15" s="22">
        <v>4641234637</v>
      </c>
      <c r="N15" s="24"/>
      <c r="O15" s="22">
        <v>4442910960</v>
      </c>
      <c r="P15" s="24"/>
      <c r="Q15" s="22">
        <v>198323677</v>
      </c>
    </row>
    <row r="16" spans="1:17" ht="37.5" x14ac:dyDescent="0.45">
      <c r="A16" s="4" t="s">
        <v>62</v>
      </c>
      <c r="C16" s="6">
        <v>2810</v>
      </c>
      <c r="E16" s="22">
        <v>2415572945</v>
      </c>
      <c r="F16" s="24"/>
      <c r="G16" s="22">
        <v>2415572945</v>
      </c>
      <c r="H16" s="24"/>
      <c r="I16" s="16">
        <v>0</v>
      </c>
      <c r="J16" s="24"/>
      <c r="K16" s="22">
        <v>2810</v>
      </c>
      <c r="L16" s="24"/>
      <c r="M16" s="22">
        <v>2415572945</v>
      </c>
      <c r="N16" s="24"/>
      <c r="O16" s="22">
        <v>2744442504</v>
      </c>
      <c r="P16" s="24"/>
      <c r="Q16" s="22">
        <v>-328869559</v>
      </c>
    </row>
    <row r="17" spans="1:17" ht="37.5" x14ac:dyDescent="0.45">
      <c r="A17" s="4" t="s">
        <v>66</v>
      </c>
      <c r="C17" s="6">
        <v>21000</v>
      </c>
      <c r="E17" s="22">
        <v>20424315975</v>
      </c>
      <c r="F17" s="24"/>
      <c r="G17" s="22">
        <v>19668637275</v>
      </c>
      <c r="H17" s="24"/>
      <c r="I17" s="22">
        <v>755678700</v>
      </c>
      <c r="J17" s="24"/>
      <c r="K17" s="22">
        <v>21000</v>
      </c>
      <c r="L17" s="24"/>
      <c r="M17" s="22">
        <v>20424315975</v>
      </c>
      <c r="N17" s="24"/>
      <c r="O17" s="22">
        <v>20340372666</v>
      </c>
      <c r="P17" s="24"/>
      <c r="Q17" s="22">
        <v>83943309</v>
      </c>
    </row>
    <row r="18" spans="1:17" ht="18.75" x14ac:dyDescent="0.45">
      <c r="A18" s="4" t="s">
        <v>17</v>
      </c>
      <c r="C18" s="6">
        <v>739429777</v>
      </c>
      <c r="E18" s="22">
        <v>11737134778367</v>
      </c>
      <c r="F18" s="24"/>
      <c r="G18" s="22">
        <v>9586937556453</v>
      </c>
      <c r="H18" s="24"/>
      <c r="I18" s="22">
        <v>2150197221914</v>
      </c>
      <c r="J18" s="24"/>
      <c r="K18" s="22">
        <v>739429777</v>
      </c>
      <c r="L18" s="24"/>
      <c r="M18" s="22">
        <v>11737134778367</v>
      </c>
      <c r="N18" s="24"/>
      <c r="O18" s="22">
        <v>10451097304145</v>
      </c>
      <c r="P18" s="24"/>
      <c r="Q18" s="22">
        <v>1286037474222</v>
      </c>
    </row>
    <row r="19" spans="1:17" ht="37.5" x14ac:dyDescent="0.45">
      <c r="A19" s="4" t="s">
        <v>69</v>
      </c>
      <c r="C19" s="6">
        <v>22500</v>
      </c>
      <c r="E19" s="22">
        <v>14843688750</v>
      </c>
      <c r="F19" s="24"/>
      <c r="G19" s="22">
        <v>14843688750</v>
      </c>
      <c r="H19" s="24"/>
      <c r="I19" s="16">
        <v>0</v>
      </c>
      <c r="J19" s="24"/>
      <c r="K19" s="22">
        <v>22500</v>
      </c>
      <c r="L19" s="24"/>
      <c r="M19" s="22">
        <v>14843688750</v>
      </c>
      <c r="N19" s="24"/>
      <c r="O19" s="22">
        <v>20290859148</v>
      </c>
      <c r="P19" s="24"/>
      <c r="Q19" s="22">
        <v>-5447170398</v>
      </c>
    </row>
    <row r="20" spans="1:17" ht="18.75" x14ac:dyDescent="0.45">
      <c r="A20" s="7" t="s">
        <v>18</v>
      </c>
      <c r="C20" s="7">
        <f>SUM(C9:$C$19)</f>
        <v>739539415</v>
      </c>
      <c r="E20" s="23">
        <f>SUM(E9:$E$19)</f>
        <v>11844189663516</v>
      </c>
      <c r="F20" s="24"/>
      <c r="G20" s="23">
        <f>SUM(G9:$G$19)</f>
        <v>9692681349772</v>
      </c>
      <c r="H20" s="24"/>
      <c r="I20" s="23">
        <f>SUM(I9:$I$19)</f>
        <v>2151508313744</v>
      </c>
      <c r="J20" s="24"/>
      <c r="K20" s="23">
        <f>SUM(K9:$K$19)</f>
        <v>739539415</v>
      </c>
      <c r="L20" s="24"/>
      <c r="M20" s="23">
        <f>SUM(M9:$M$19)</f>
        <v>11844189663516</v>
      </c>
      <c r="N20" s="24"/>
      <c r="O20" s="23">
        <f>SUM(O9:$O$19)</f>
        <v>10568029148764</v>
      </c>
      <c r="P20" s="24"/>
      <c r="Q20" s="23">
        <f>SUM(Q9:$Q$19)</f>
        <v>1276160514752</v>
      </c>
    </row>
    <row r="21" spans="1:17" ht="18.75" x14ac:dyDescent="0.45">
      <c r="C21" s="8"/>
      <c r="E21" s="8"/>
      <c r="G21" s="8"/>
      <c r="I21" s="8"/>
      <c r="K21" s="8"/>
      <c r="M21" s="8"/>
      <c r="O21" s="8"/>
      <c r="Q21" s="8"/>
    </row>
    <row r="23" spans="1:17" ht="18.75" x14ac:dyDescent="0.45">
      <c r="A23" s="40" t="s">
        <v>163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</row>
  </sheetData>
  <sheetProtection algorithmName="SHA-512" hashValue="KKThUBljYniBta+igW7AnMBITAb0tbUJThzUprbjsdZ+3fS4FpEkVvzCCo25pmSwpJu025P4lJl/uDTrZTmHZQ==" saltValue="GZNCbH8UD6p6mvN8vbOo0Q==" spinCount="100000" sheet="1" objects="1" scenarios="1" selectLockedCells="1" autoFilter="0" selectUnlockedCell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67" zoomScaleNormal="100" zoomScaleSheetLayoutView="67" workbookViewId="0">
      <selection activeCell="C9" sqref="C9"/>
    </sheetView>
  </sheetViews>
  <sheetFormatPr defaultColWidth="9" defaultRowHeight="18" x14ac:dyDescent="0.45"/>
  <cols>
    <col min="1" max="1" width="10.875" style="1" bestFit="1" customWidth="1"/>
    <col min="2" max="2" width="1.375" style="1" customWidth="1"/>
    <col min="3" max="3" width="20.625" style="1" bestFit="1" customWidth="1"/>
    <col min="4" max="4" width="1.375" style="1" customWidth="1"/>
    <col min="5" max="5" width="24" style="1" bestFit="1" customWidth="1"/>
    <col min="6" max="6" width="1.375" style="1" customWidth="1"/>
    <col min="7" max="7" width="16.625" style="1" bestFit="1" customWidth="1"/>
    <col min="8" max="8" width="1.375" style="1" customWidth="1"/>
    <col min="9" max="9" width="20.125" style="1" bestFit="1" customWidth="1"/>
    <col min="10" max="10" width="1.375" style="1" customWidth="1"/>
    <col min="11" max="11" width="16.875" style="1" bestFit="1" customWidth="1"/>
    <col min="12" max="12" width="1.375" style="1" customWidth="1"/>
    <col min="13" max="13" width="20.625" style="1" bestFit="1" customWidth="1"/>
    <col min="14" max="14" width="1.375" style="1" customWidth="1"/>
    <col min="15" max="15" width="24" style="1" bestFit="1" customWidth="1"/>
    <col min="16" max="16" width="1.375" style="1" customWidth="1"/>
    <col min="17" max="17" width="18" style="1" bestFit="1" customWidth="1"/>
    <col min="18" max="18" width="1.375" style="1" customWidth="1"/>
    <col min="19" max="19" width="19.875" style="1" bestFit="1" customWidth="1"/>
    <col min="20" max="20" width="1.375" style="1" customWidth="1"/>
    <col min="21" max="21" width="16.875" style="1" bestFit="1" customWidth="1"/>
    <col min="22" max="16384" width="9" style="1"/>
  </cols>
  <sheetData>
    <row r="1" spans="1:21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20.100000000000001" customHeight="1" x14ac:dyDescent="0.45">
      <c r="A2" s="36" t="s">
        <v>110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5" spans="1:21" ht="21" x14ac:dyDescent="0.45">
      <c r="A5" s="37" t="s">
        <v>166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7" spans="1:21" ht="21" x14ac:dyDescent="0.45">
      <c r="C7" s="31" t="s">
        <v>126</v>
      </c>
      <c r="D7" s="32"/>
      <c r="E7" s="32"/>
      <c r="F7" s="32"/>
      <c r="G7" s="32"/>
      <c r="H7" s="32"/>
      <c r="I7" s="32"/>
      <c r="J7" s="32"/>
      <c r="K7" s="32"/>
      <c r="M7" s="31" t="s">
        <v>7</v>
      </c>
      <c r="N7" s="32"/>
      <c r="O7" s="32"/>
      <c r="P7" s="32"/>
      <c r="Q7" s="32"/>
      <c r="R7" s="32"/>
      <c r="S7" s="32"/>
      <c r="T7" s="32"/>
      <c r="U7" s="32"/>
    </row>
    <row r="8" spans="1:21" ht="21" x14ac:dyDescent="0.45">
      <c r="A8" s="2" t="s">
        <v>167</v>
      </c>
      <c r="C8" s="3" t="s">
        <v>124</v>
      </c>
      <c r="E8" s="3" t="s">
        <v>168</v>
      </c>
      <c r="G8" s="3" t="s">
        <v>169</v>
      </c>
      <c r="I8" s="3" t="s">
        <v>170</v>
      </c>
      <c r="K8" s="3" t="s">
        <v>171</v>
      </c>
      <c r="M8" s="3" t="s">
        <v>124</v>
      </c>
      <c r="O8" s="3" t="s">
        <v>168</v>
      </c>
      <c r="Q8" s="3" t="s">
        <v>169</v>
      </c>
      <c r="S8" s="3" t="s">
        <v>170</v>
      </c>
      <c r="U8" s="3" t="s">
        <v>171</v>
      </c>
    </row>
    <row r="9" spans="1:21" ht="18.75" x14ac:dyDescent="0.45">
      <c r="A9" s="4" t="s">
        <v>17</v>
      </c>
      <c r="C9" s="16">
        <v>0</v>
      </c>
      <c r="E9" s="6">
        <v>2150197221914</v>
      </c>
      <c r="G9" s="6">
        <v>-7015666112</v>
      </c>
      <c r="I9" s="6">
        <v>2143181555802</v>
      </c>
      <c r="K9" s="9">
        <v>0.99824501070263749</v>
      </c>
      <c r="M9" s="6">
        <v>6466941000</v>
      </c>
      <c r="O9" s="6">
        <v>1286037474222</v>
      </c>
      <c r="Q9" s="6">
        <v>695992536893</v>
      </c>
      <c r="S9" s="6">
        <v>1988496952115</v>
      </c>
      <c r="U9" s="9">
        <v>0.97409690528421278</v>
      </c>
    </row>
    <row r="10" spans="1:21" ht="18.75" x14ac:dyDescent="0.45">
      <c r="A10" s="7" t="s">
        <v>18</v>
      </c>
      <c r="C10" s="15">
        <f>SUM(C9:$C$9)</f>
        <v>0</v>
      </c>
      <c r="E10" s="7">
        <f>SUM(E9:$E$9)</f>
        <v>2150197221914</v>
      </c>
      <c r="G10" s="7">
        <f>SUM(G9:$G$9)</f>
        <v>-7015666112</v>
      </c>
      <c r="I10" s="7">
        <f>SUM(I9:$I$9)</f>
        <v>2143181555802</v>
      </c>
      <c r="K10" s="10">
        <f>SUM(K9:$K$9)</f>
        <v>0.99824501070263749</v>
      </c>
      <c r="M10" s="7">
        <f>SUM(M9:$M$9)</f>
        <v>6466941000</v>
      </c>
      <c r="O10" s="7">
        <f>SUM(O9:$O$9)</f>
        <v>1286037474222</v>
      </c>
      <c r="Q10" s="7">
        <f>SUM(Q9:$Q$9)</f>
        <v>695992536893</v>
      </c>
      <c r="S10" s="7">
        <f>SUM(S9:$S$9)</f>
        <v>1988496952115</v>
      </c>
      <c r="U10" s="10">
        <f>SUM(U9:$U$9)</f>
        <v>0.97409690528421278</v>
      </c>
    </row>
    <row r="11" spans="1:21" ht="18.75" x14ac:dyDescent="0.45">
      <c r="C11" s="8"/>
      <c r="E11" s="8"/>
      <c r="G11" s="8"/>
      <c r="I11" s="8"/>
      <c r="K11" s="8"/>
      <c r="M11" s="8"/>
      <c r="O11" s="8"/>
      <c r="Q11" s="8"/>
      <c r="S11" s="8"/>
      <c r="U11" s="8"/>
    </row>
  </sheetData>
  <sheetProtection algorithmName="SHA-512" hashValue="Wg/rN5nBK9qjsMQvD8z8abyDiQYD8QKTc639sDHE2Ko+a/ds7PUHW1C/KDQdc8srZ9eUGYddGlwT2sGu/FEogw==" saltValue="7K6vJbiMIMwLd4ZOZOPZPw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="91" zoomScaleNormal="100" zoomScaleSheetLayoutView="91" workbookViewId="0">
      <selection activeCell="H12" sqref="H12"/>
    </sheetView>
  </sheetViews>
  <sheetFormatPr defaultColWidth="9" defaultRowHeight="18" x14ac:dyDescent="0.45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7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0.100000000000001" customHeight="1" x14ac:dyDescent="0.45">
      <c r="A2" s="36" t="s">
        <v>110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5" spans="1:17" ht="21" x14ac:dyDescent="0.45">
      <c r="A5" s="37" t="s">
        <v>172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45">
      <c r="C7" s="31" t="s">
        <v>126</v>
      </c>
      <c r="D7" s="32"/>
      <c r="E7" s="32"/>
      <c r="F7" s="32"/>
      <c r="G7" s="32"/>
      <c r="H7" s="32"/>
      <c r="I7" s="32"/>
      <c r="J7" s="32"/>
      <c r="K7" s="32"/>
      <c r="M7" s="31" t="s">
        <v>7</v>
      </c>
      <c r="N7" s="32"/>
      <c r="O7" s="32"/>
      <c r="P7" s="32"/>
      <c r="Q7" s="32"/>
    </row>
    <row r="8" spans="1:17" ht="21" x14ac:dyDescent="0.45">
      <c r="C8" s="3" t="s">
        <v>173</v>
      </c>
      <c r="E8" s="3" t="s">
        <v>168</v>
      </c>
      <c r="G8" s="3" t="s">
        <v>169</v>
      </c>
      <c r="I8" s="3" t="s">
        <v>18</v>
      </c>
      <c r="K8" s="3" t="s">
        <v>173</v>
      </c>
      <c r="M8" s="3" t="s">
        <v>168</v>
      </c>
      <c r="O8" s="3" t="s">
        <v>169</v>
      </c>
      <c r="Q8" s="3" t="s">
        <v>18</v>
      </c>
    </row>
    <row r="9" spans="1:17" ht="37.5" x14ac:dyDescent="0.45">
      <c r="A9" s="4" t="s">
        <v>34</v>
      </c>
      <c r="C9" s="22">
        <v>5060885</v>
      </c>
      <c r="D9" s="24"/>
      <c r="E9" s="22">
        <v>9663071</v>
      </c>
      <c r="F9" s="24"/>
      <c r="G9" s="22">
        <v>-6483554</v>
      </c>
      <c r="H9" s="24"/>
      <c r="I9" s="22">
        <v>8240402</v>
      </c>
      <c r="J9" s="24"/>
      <c r="K9" s="22">
        <v>98223761</v>
      </c>
      <c r="L9" s="24"/>
      <c r="M9" s="22">
        <v>-8463583</v>
      </c>
      <c r="N9" s="24"/>
      <c r="O9" s="22">
        <v>-30288663</v>
      </c>
      <c r="P9" s="24"/>
      <c r="Q9" s="22">
        <v>59471515</v>
      </c>
    </row>
    <row r="10" spans="1:17" ht="37.5" x14ac:dyDescent="0.45">
      <c r="A10" s="4" t="s">
        <v>40</v>
      </c>
      <c r="C10" s="16">
        <v>0</v>
      </c>
      <c r="D10" s="24"/>
      <c r="E10" s="22">
        <v>625160434</v>
      </c>
      <c r="F10" s="24"/>
      <c r="G10" s="16">
        <v>0</v>
      </c>
      <c r="H10" s="24"/>
      <c r="I10" s="22">
        <v>625160434</v>
      </c>
      <c r="J10" s="24"/>
      <c r="K10" s="16">
        <v>0</v>
      </c>
      <c r="L10" s="24"/>
      <c r="M10" s="22">
        <v>2679537352</v>
      </c>
      <c r="N10" s="24"/>
      <c r="O10" s="22">
        <v>-2328897</v>
      </c>
      <c r="P10" s="24"/>
      <c r="Q10" s="22">
        <v>2677208455</v>
      </c>
    </row>
    <row r="11" spans="1:17" ht="37.5" x14ac:dyDescent="0.45">
      <c r="A11" s="4" t="s">
        <v>45</v>
      </c>
      <c r="C11" s="22">
        <v>121186411</v>
      </c>
      <c r="D11" s="24"/>
      <c r="E11" s="22">
        <v>168128715</v>
      </c>
      <c r="F11" s="24"/>
      <c r="G11" s="22">
        <v>-4323105</v>
      </c>
      <c r="H11" s="24"/>
      <c r="I11" s="22">
        <v>284992021</v>
      </c>
      <c r="J11" s="24"/>
      <c r="K11" s="22">
        <v>1201858850</v>
      </c>
      <c r="L11" s="24"/>
      <c r="M11" s="22">
        <v>-195725682</v>
      </c>
      <c r="N11" s="24"/>
      <c r="O11" s="22">
        <v>-121784203</v>
      </c>
      <c r="P11" s="24"/>
      <c r="Q11" s="22">
        <v>884348965</v>
      </c>
    </row>
    <row r="12" spans="1:17" ht="37.5" x14ac:dyDescent="0.45">
      <c r="A12" s="4" t="s">
        <v>48</v>
      </c>
      <c r="C12" s="22">
        <v>328417457</v>
      </c>
      <c r="D12" s="24"/>
      <c r="E12" s="22">
        <v>-63220080</v>
      </c>
      <c r="F12" s="24"/>
      <c r="G12" s="16">
        <v>0</v>
      </c>
      <c r="H12" s="24"/>
      <c r="I12" s="22">
        <v>265197377</v>
      </c>
      <c r="J12" s="24"/>
      <c r="K12" s="22">
        <v>1020258390</v>
      </c>
      <c r="L12" s="24"/>
      <c r="M12" s="22">
        <v>-1653507956</v>
      </c>
      <c r="N12" s="24"/>
      <c r="O12" s="16">
        <v>0</v>
      </c>
      <c r="P12" s="24"/>
      <c r="Q12" s="22">
        <v>-633249566</v>
      </c>
    </row>
    <row r="13" spans="1:17" ht="37.5" x14ac:dyDescent="0.45">
      <c r="A13" s="4" t="s">
        <v>51</v>
      </c>
      <c r="C13" s="22">
        <v>33811260</v>
      </c>
      <c r="D13" s="24"/>
      <c r="E13" s="22">
        <v>-116355907</v>
      </c>
      <c r="F13" s="24"/>
      <c r="G13" s="16">
        <v>0</v>
      </c>
      <c r="H13" s="24"/>
      <c r="I13" s="22">
        <v>-82544647</v>
      </c>
      <c r="J13" s="24"/>
      <c r="K13" s="22">
        <v>634833662</v>
      </c>
      <c r="L13" s="24"/>
      <c r="M13" s="22">
        <v>-199869319</v>
      </c>
      <c r="N13" s="24"/>
      <c r="O13" s="22">
        <v>-456428265</v>
      </c>
      <c r="P13" s="24"/>
      <c r="Q13" s="22">
        <v>-21463922</v>
      </c>
    </row>
    <row r="14" spans="1:17" ht="37.5" x14ac:dyDescent="0.45">
      <c r="A14" s="4" t="s">
        <v>54</v>
      </c>
      <c r="C14" s="22">
        <v>249117534</v>
      </c>
      <c r="D14" s="24"/>
      <c r="E14" s="16">
        <v>0</v>
      </c>
      <c r="F14" s="24"/>
      <c r="G14" s="16">
        <v>0</v>
      </c>
      <c r="H14" s="24"/>
      <c r="I14" s="22">
        <v>249117534</v>
      </c>
      <c r="J14" s="24"/>
      <c r="K14" s="22">
        <v>1937551487</v>
      </c>
      <c r="L14" s="24"/>
      <c r="M14" s="22">
        <v>-5005157311</v>
      </c>
      <c r="N14" s="24"/>
      <c r="O14" s="16">
        <v>0</v>
      </c>
      <c r="P14" s="24"/>
      <c r="Q14" s="22">
        <v>-3067605824</v>
      </c>
    </row>
    <row r="15" spans="1:17" ht="37.5" x14ac:dyDescent="0.45">
      <c r="A15" s="4" t="s">
        <v>58</v>
      </c>
      <c r="C15" s="22">
        <v>62747650</v>
      </c>
      <c r="D15" s="24"/>
      <c r="E15" s="22">
        <v>-67963103</v>
      </c>
      <c r="F15" s="24"/>
      <c r="G15" s="16">
        <v>0</v>
      </c>
      <c r="H15" s="24"/>
      <c r="I15" s="22">
        <v>-5215453</v>
      </c>
      <c r="J15" s="24"/>
      <c r="K15" s="22">
        <v>847402495</v>
      </c>
      <c r="L15" s="24"/>
      <c r="M15" s="22">
        <v>198323677</v>
      </c>
      <c r="N15" s="24"/>
      <c r="O15" s="22">
        <v>172787100</v>
      </c>
      <c r="P15" s="24"/>
      <c r="Q15" s="22">
        <v>1218513272</v>
      </c>
    </row>
    <row r="16" spans="1:17" ht="37.5" x14ac:dyDescent="0.45">
      <c r="A16" s="4" t="s">
        <v>62</v>
      </c>
      <c r="C16" s="22">
        <v>42671521</v>
      </c>
      <c r="D16" s="24"/>
      <c r="E16" s="16">
        <v>0</v>
      </c>
      <c r="F16" s="24"/>
      <c r="G16" s="16">
        <v>0</v>
      </c>
      <c r="H16" s="24"/>
      <c r="I16" s="22">
        <v>42671521</v>
      </c>
      <c r="J16" s="24"/>
      <c r="K16" s="22">
        <v>365243864</v>
      </c>
      <c r="L16" s="24"/>
      <c r="M16" s="22">
        <v>-328869559</v>
      </c>
      <c r="N16" s="24"/>
      <c r="O16" s="16">
        <v>0</v>
      </c>
      <c r="P16" s="24"/>
      <c r="Q16" s="22">
        <v>36374305</v>
      </c>
    </row>
    <row r="17" spans="1:17" ht="37.5" x14ac:dyDescent="0.45">
      <c r="A17" s="4" t="s">
        <v>66</v>
      </c>
      <c r="C17" s="22">
        <v>318265993</v>
      </c>
      <c r="D17" s="24"/>
      <c r="E17" s="22">
        <v>755678700</v>
      </c>
      <c r="F17" s="24"/>
      <c r="G17" s="16">
        <v>0</v>
      </c>
      <c r="H17" s="24"/>
      <c r="I17" s="22">
        <v>1073944693</v>
      </c>
      <c r="J17" s="24"/>
      <c r="K17" s="22">
        <v>2857856405</v>
      </c>
      <c r="L17" s="24"/>
      <c r="M17" s="22">
        <v>83943309</v>
      </c>
      <c r="N17" s="24"/>
      <c r="O17" s="16">
        <v>0</v>
      </c>
      <c r="P17" s="24"/>
      <c r="Q17" s="22">
        <v>2941799714</v>
      </c>
    </row>
    <row r="18" spans="1:17" ht="37.5" x14ac:dyDescent="0.45">
      <c r="A18" s="4" t="s">
        <v>69</v>
      </c>
      <c r="C18" s="22">
        <v>344449552</v>
      </c>
      <c r="D18" s="24"/>
      <c r="E18" s="16">
        <v>0</v>
      </c>
      <c r="F18" s="24"/>
      <c r="G18" s="16">
        <v>0</v>
      </c>
      <c r="H18" s="24"/>
      <c r="I18" s="22">
        <v>344449552</v>
      </c>
      <c r="J18" s="24"/>
      <c r="K18" s="22">
        <v>2860831192</v>
      </c>
      <c r="L18" s="24"/>
      <c r="M18" s="22">
        <v>-5447170398</v>
      </c>
      <c r="N18" s="24"/>
      <c r="O18" s="16">
        <v>0</v>
      </c>
      <c r="P18" s="24"/>
      <c r="Q18" s="22">
        <v>-2586339206</v>
      </c>
    </row>
    <row r="19" spans="1:17" ht="37.5" x14ac:dyDescent="0.45">
      <c r="A19" s="4" t="s">
        <v>157</v>
      </c>
      <c r="C19" s="20"/>
      <c r="D19" s="24"/>
      <c r="E19" s="16">
        <v>0</v>
      </c>
      <c r="F19" s="24"/>
      <c r="G19" s="16">
        <v>0</v>
      </c>
      <c r="H19" s="24"/>
      <c r="I19" s="16">
        <v>0</v>
      </c>
      <c r="J19" s="22"/>
      <c r="K19" s="22">
        <v>64042657</v>
      </c>
      <c r="L19" s="24"/>
      <c r="M19" s="16">
        <v>0</v>
      </c>
      <c r="N19" s="24"/>
      <c r="O19" s="22">
        <v>38849100</v>
      </c>
      <c r="P19" s="24"/>
      <c r="Q19" s="22">
        <v>102891757</v>
      </c>
    </row>
    <row r="20" spans="1:17" ht="18.75" x14ac:dyDescent="0.45">
      <c r="A20" s="7" t="s">
        <v>18</v>
      </c>
      <c r="C20" s="23">
        <f>SUM(C9:$C$19)</f>
        <v>1505728263</v>
      </c>
      <c r="D20" s="24"/>
      <c r="E20" s="23">
        <f>SUM(E9:$E$19)</f>
        <v>1311091830</v>
      </c>
      <c r="F20" s="24"/>
      <c r="G20" s="23">
        <f>SUM(G9:$G$19)</f>
        <v>-10806659</v>
      </c>
      <c r="H20" s="24"/>
      <c r="I20" s="23">
        <f>SUM(I9:$I$19)</f>
        <v>2806013434</v>
      </c>
      <c r="J20" s="24"/>
      <c r="K20" s="23">
        <f>SUM(K9:$K$19)</f>
        <v>11888102763</v>
      </c>
      <c r="L20" s="24"/>
      <c r="M20" s="23">
        <f>SUM(M9:$M$19)</f>
        <v>-9876959470</v>
      </c>
      <c r="N20" s="24"/>
      <c r="O20" s="23">
        <f>SUM(O9:$O$19)</f>
        <v>-399193828</v>
      </c>
      <c r="P20" s="24"/>
      <c r="Q20" s="23">
        <f>SUM(Q9:$Q$19)</f>
        <v>1611949465</v>
      </c>
    </row>
    <row r="21" spans="1:17" ht="18.75" x14ac:dyDescent="0.45">
      <c r="C21" s="28"/>
      <c r="D21" s="24"/>
      <c r="E21" s="28"/>
      <c r="F21" s="24"/>
      <c r="G21" s="28"/>
      <c r="H21" s="24"/>
      <c r="I21" s="28"/>
      <c r="J21" s="24"/>
      <c r="K21" s="28"/>
      <c r="L21" s="24"/>
      <c r="M21" s="28"/>
      <c r="N21" s="24"/>
      <c r="O21" s="28"/>
      <c r="P21" s="24"/>
      <c r="Q21" s="28"/>
    </row>
  </sheetData>
  <sheetProtection algorithmName="SHA-512" hashValue="+Aggk0asPhIeWmKT2O7Vw2pbVLeqzlLKzK57FAb+Kil5djXUZhGqv3xWyRumv/VZiCFiQXwxeTHUzqKE7oDEDg==" saltValue="P7C5mz5LCK3Fiu2cylWvCw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rightToLeft="1" view="pageBreakPreview" topLeftCell="B1" zoomScale="80" zoomScaleNormal="100" zoomScaleSheetLayoutView="80" workbookViewId="0">
      <selection activeCell="V23" sqref="U23:V23"/>
    </sheetView>
  </sheetViews>
  <sheetFormatPr defaultColWidth="9" defaultRowHeight="18" x14ac:dyDescent="0.45"/>
  <cols>
    <col min="1" max="1" width="25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4.25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6384" width="9" style="1"/>
  </cols>
  <sheetData>
    <row r="1" spans="1:11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0.100000000000001" customHeight="1" x14ac:dyDescent="0.45">
      <c r="A2" s="36" t="s">
        <v>110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5" spans="1:11" ht="21" x14ac:dyDescent="0.45">
      <c r="A5" s="37" t="s">
        <v>174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7" spans="1:11" ht="21" x14ac:dyDescent="0.45">
      <c r="A7" s="31" t="s">
        <v>175</v>
      </c>
      <c r="B7" s="32"/>
      <c r="C7" s="32"/>
      <c r="E7" s="31" t="s">
        <v>126</v>
      </c>
      <c r="F7" s="32"/>
      <c r="G7" s="32"/>
      <c r="I7" s="31" t="s">
        <v>7</v>
      </c>
      <c r="J7" s="32"/>
      <c r="K7" s="32"/>
    </row>
    <row r="8" spans="1:11" ht="42" x14ac:dyDescent="0.45">
      <c r="A8" s="3" t="s">
        <v>176</v>
      </c>
      <c r="C8" s="3" t="s">
        <v>84</v>
      </c>
      <c r="E8" s="3" t="s">
        <v>177</v>
      </c>
      <c r="G8" s="3" t="s">
        <v>178</v>
      </c>
      <c r="I8" s="3" t="s">
        <v>177</v>
      </c>
      <c r="K8" s="3" t="s">
        <v>178</v>
      </c>
    </row>
    <row r="9" spans="1:11" ht="18.75" x14ac:dyDescent="0.45">
      <c r="A9" s="4" t="s">
        <v>179</v>
      </c>
      <c r="C9" s="5" t="s">
        <v>98</v>
      </c>
      <c r="E9" s="6">
        <v>961643820</v>
      </c>
      <c r="G9" s="9">
        <f>E9/E14</f>
        <v>0.99977541842177509</v>
      </c>
      <c r="I9" s="6">
        <v>8847123230</v>
      </c>
      <c r="K9" s="9">
        <f>I9/I14</f>
        <v>0.41455787196240496</v>
      </c>
    </row>
    <row r="10" spans="1:11" ht="18.75" x14ac:dyDescent="0.45">
      <c r="A10" s="4" t="s">
        <v>180</v>
      </c>
      <c r="C10" s="5" t="s">
        <v>92</v>
      </c>
      <c r="E10" s="6">
        <v>154424</v>
      </c>
      <c r="G10" s="9">
        <f>E10/E14</f>
        <v>1.6054730036570527E-4</v>
      </c>
      <c r="I10" s="6">
        <v>118879489</v>
      </c>
      <c r="K10" s="9">
        <f>I10/I14</f>
        <v>5.5704466523880582E-3</v>
      </c>
    </row>
    <row r="11" spans="1:11" ht="18.75" x14ac:dyDescent="0.45">
      <c r="A11" s="4" t="s">
        <v>181</v>
      </c>
      <c r="C11" s="5" t="s">
        <v>105</v>
      </c>
      <c r="E11" s="6">
        <v>61592</v>
      </c>
      <c r="G11" s="9">
        <f>E11/E14</f>
        <v>6.4034277859170328E-5</v>
      </c>
      <c r="I11" s="6">
        <v>12047778404</v>
      </c>
      <c r="K11" s="9">
        <f>I11/I14</f>
        <v>0.56453394478567243</v>
      </c>
    </row>
    <row r="12" spans="1:11" ht="18.75" x14ac:dyDescent="0.45">
      <c r="A12" s="4" t="s">
        <v>182</v>
      </c>
      <c r="C12" s="5" t="s">
        <v>183</v>
      </c>
      <c r="E12" s="26">
        <v>0</v>
      </c>
      <c r="F12" s="26"/>
      <c r="G12" s="26">
        <v>0</v>
      </c>
      <c r="H12" s="5"/>
      <c r="I12" s="6">
        <v>93977091</v>
      </c>
      <c r="K12" s="9">
        <f>I12/I14</f>
        <v>4.4035718555462322E-3</v>
      </c>
    </row>
    <row r="13" spans="1:11" ht="18.75" x14ac:dyDescent="0.45">
      <c r="A13" s="4" t="s">
        <v>184</v>
      </c>
      <c r="C13" s="5" t="s">
        <v>96</v>
      </c>
      <c r="E13" s="26">
        <v>0</v>
      </c>
      <c r="F13" s="26"/>
      <c r="G13" s="26">
        <v>0</v>
      </c>
      <c r="H13" s="5"/>
      <c r="I13" s="6">
        <v>233347162</v>
      </c>
      <c r="K13" s="9">
        <f>I13/I14</f>
        <v>1.0934164743988376E-2</v>
      </c>
    </row>
    <row r="14" spans="1:11" ht="18.75" x14ac:dyDescent="0.45">
      <c r="A14" s="7" t="s">
        <v>18</v>
      </c>
      <c r="E14" s="7">
        <f>SUM(E9:$E$13)</f>
        <v>961859836</v>
      </c>
      <c r="G14" s="10">
        <f>SUM(G9:$G$13)</f>
        <v>1</v>
      </c>
      <c r="I14" s="7">
        <f>SUM(I9:$I$13)</f>
        <v>21341105376</v>
      </c>
      <c r="K14" s="10">
        <f>SUM(K9:$K$13)</f>
        <v>0.99999999999999989</v>
      </c>
    </row>
    <row r="15" spans="1:11" ht="18.75" x14ac:dyDescent="0.45">
      <c r="E15" s="8"/>
      <c r="G15" s="8"/>
      <c r="I15" s="8"/>
      <c r="K15" s="8"/>
    </row>
  </sheetData>
  <sheetProtection algorithmName="SHA-512" hashValue="IX+IVtL4PLuGKF3zFNzHpiKcQOLx+vp3TmPqoKpvX6GVQ98T+Q0L9Gz34zmq1NuuckfPYmdZI996gc+4mRv4cQ==" saltValue="HY0CZ/P9fIEaAc8sOCZCWg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rightToLeft="1" tabSelected="1" view="pageBreakPreview" zoomScaleNormal="100" zoomScaleSheetLayoutView="100" workbookViewId="0">
      <selection activeCell="C18" sqref="C18"/>
    </sheetView>
  </sheetViews>
  <sheetFormatPr defaultColWidth="9" defaultRowHeight="18" x14ac:dyDescent="0.45"/>
  <cols>
    <col min="1" max="1" width="25.625" style="1" customWidth="1"/>
    <col min="2" max="2" width="1.375" style="1" customWidth="1"/>
    <col min="3" max="3" width="18.375" style="1" customWidth="1"/>
    <col min="4" max="4" width="1.375" style="1" customWidth="1"/>
    <col min="5" max="5" width="18.375" style="1" customWidth="1"/>
    <col min="6" max="16384" width="9" style="1"/>
  </cols>
  <sheetData>
    <row r="1" spans="1:5" ht="20.100000000000001" customHeight="1" x14ac:dyDescent="0.45">
      <c r="A1" s="36" t="s">
        <v>0</v>
      </c>
      <c r="B1" s="30"/>
      <c r="C1" s="30"/>
      <c r="D1" s="30"/>
      <c r="E1" s="30"/>
    </row>
    <row r="2" spans="1:5" ht="20.100000000000001" customHeight="1" x14ac:dyDescent="0.45">
      <c r="A2" s="36" t="s">
        <v>110</v>
      </c>
      <c r="B2" s="30"/>
      <c r="C2" s="30"/>
      <c r="D2" s="30"/>
      <c r="E2" s="30"/>
    </row>
    <row r="3" spans="1:5" ht="20.100000000000001" customHeight="1" x14ac:dyDescent="0.45">
      <c r="A3" s="36" t="s">
        <v>2</v>
      </c>
      <c r="B3" s="30"/>
      <c r="C3" s="30"/>
      <c r="D3" s="30"/>
      <c r="E3" s="30"/>
    </row>
    <row r="5" spans="1:5" ht="21" x14ac:dyDescent="0.45">
      <c r="A5" s="37" t="s">
        <v>185</v>
      </c>
      <c r="B5" s="30"/>
      <c r="C5" s="30"/>
      <c r="D5" s="30"/>
      <c r="E5" s="30"/>
    </row>
    <row r="7" spans="1:5" ht="21" x14ac:dyDescent="0.45">
      <c r="C7" s="2" t="s">
        <v>126</v>
      </c>
      <c r="E7" s="2" t="s">
        <v>7</v>
      </c>
    </row>
    <row r="8" spans="1:5" ht="21" x14ac:dyDescent="0.45">
      <c r="A8" s="3" t="s">
        <v>122</v>
      </c>
      <c r="C8" s="3" t="s">
        <v>88</v>
      </c>
      <c r="E8" s="3" t="s">
        <v>88</v>
      </c>
    </row>
    <row r="9" spans="1:5" ht="18.75" x14ac:dyDescent="0.45">
      <c r="A9" s="4" t="s">
        <v>186</v>
      </c>
      <c r="C9" s="15">
        <v>0</v>
      </c>
      <c r="D9" s="5"/>
      <c r="E9" s="6">
        <v>29924871999</v>
      </c>
    </row>
    <row r="10" spans="1:5" ht="18.75" x14ac:dyDescent="0.45">
      <c r="A10" s="7" t="s">
        <v>18</v>
      </c>
      <c r="C10" s="15">
        <f>SUM(C9:$C$9)</f>
        <v>0</v>
      </c>
      <c r="E10" s="7">
        <f>SUM(E9:$E$9)</f>
        <v>29924871999</v>
      </c>
    </row>
    <row r="11" spans="1:5" ht="18.75" x14ac:dyDescent="0.45">
      <c r="C11" s="8"/>
      <c r="E11" s="8"/>
    </row>
  </sheetData>
  <sheetProtection algorithmName="SHA-512" hashValue="YvONWNPkPGAHcgIX4aP4KaJFKmF7jqcx+VvjKAT2oM/rgCHVSS7B/l9o7lK/jLtpb57JEcxcR85nnYJnjP1NZw==" saltValue="tGAXzqhfOopRU7iBJFY6Tw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rightToLeft="1" view="pageBreakPreview" zoomScale="60" zoomScaleNormal="100" workbookViewId="0">
      <selection activeCell="U4" sqref="U4"/>
    </sheetView>
  </sheetViews>
  <sheetFormatPr defaultColWidth="9" defaultRowHeight="18" x14ac:dyDescent="0.45"/>
  <cols>
    <col min="1" max="1" width="17" style="1" customWidth="1"/>
    <col min="2" max="2" width="1.375" style="1" customWidth="1"/>
    <col min="3" max="3" width="14" style="1" customWidth="1"/>
    <col min="4" max="4" width="1.375" style="1" customWidth="1"/>
    <col min="5" max="5" width="20.125" style="1" customWidth="1"/>
    <col min="6" max="6" width="1.375" style="1" customWidth="1"/>
    <col min="7" max="7" width="19.875" style="1" customWidth="1"/>
    <col min="8" max="8" width="1.375" style="1" customWidth="1"/>
    <col min="9" max="9" width="14" style="1" bestFit="1" customWidth="1"/>
    <col min="10" max="10" width="19.75" style="1" customWidth="1"/>
    <col min="11" max="11" width="1.375" style="1" customWidth="1"/>
    <col min="12" max="12" width="13" style="1" customWidth="1"/>
    <col min="13" max="13" width="18.25" style="1" customWidth="1"/>
    <col min="14" max="14" width="1.375" style="1" customWidth="1"/>
    <col min="15" max="15" width="14.125" style="1" customWidth="1"/>
    <col min="16" max="16" width="1.375" style="1" customWidth="1"/>
    <col min="17" max="17" width="26.25" style="1" customWidth="1"/>
    <col min="18" max="18" width="1.375" style="1" customWidth="1"/>
    <col min="19" max="19" width="21.625" style="1" bestFit="1" customWidth="1"/>
    <col min="20" max="20" width="1.375" style="1" customWidth="1"/>
    <col min="21" max="21" width="21.25" style="1" customWidth="1"/>
    <col min="22" max="22" width="1.375" style="1" customWidth="1"/>
    <col min="23" max="23" width="8.375" style="1" customWidth="1"/>
    <col min="24" max="25" width="9" style="1"/>
    <col min="26" max="26" width="41.875" style="1" customWidth="1"/>
    <col min="27" max="16384" width="9" style="1"/>
  </cols>
  <sheetData>
    <row r="1" spans="1:26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6" ht="20.100000000000001" customHeight="1" x14ac:dyDescent="0.45">
      <c r="A2" s="36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6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5" spans="1:26" ht="21" x14ac:dyDescent="0.45">
      <c r="A5" s="37" t="s">
        <v>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6" ht="21" x14ac:dyDescent="0.45">
      <c r="A6" s="37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6" x14ac:dyDescent="0.45">
      <c r="U7" s="17"/>
    </row>
    <row r="8" spans="1:26" ht="21" x14ac:dyDescent="0.45">
      <c r="C8" s="31" t="s">
        <v>5</v>
      </c>
      <c r="D8" s="32"/>
      <c r="E8" s="32"/>
      <c r="F8" s="32"/>
      <c r="G8" s="32"/>
      <c r="I8" s="31" t="s">
        <v>6</v>
      </c>
      <c r="J8" s="32"/>
      <c r="K8" s="32"/>
      <c r="L8" s="32"/>
      <c r="M8" s="32"/>
      <c r="O8" s="31" t="s">
        <v>7</v>
      </c>
      <c r="P8" s="32"/>
      <c r="Q8" s="32"/>
      <c r="R8" s="32"/>
      <c r="S8" s="32"/>
      <c r="T8" s="32"/>
      <c r="U8" s="32"/>
      <c r="V8" s="32"/>
      <c r="W8" s="32"/>
    </row>
    <row r="9" spans="1:26" ht="18.75" x14ac:dyDescent="0.45">
      <c r="A9" s="33" t="s">
        <v>8</v>
      </c>
      <c r="C9" s="33" t="s">
        <v>9</v>
      </c>
      <c r="E9" s="33" t="s">
        <v>10</v>
      </c>
      <c r="G9" s="33" t="s">
        <v>11</v>
      </c>
      <c r="I9" s="33" t="s">
        <v>12</v>
      </c>
      <c r="J9" s="30"/>
      <c r="L9" s="33" t="s">
        <v>13</v>
      </c>
      <c r="M9" s="30"/>
      <c r="O9" s="33" t="s">
        <v>9</v>
      </c>
      <c r="Q9" s="35" t="s">
        <v>14</v>
      </c>
      <c r="S9" s="33" t="s">
        <v>10</v>
      </c>
      <c r="U9" s="33" t="s">
        <v>11</v>
      </c>
      <c r="W9" s="35" t="s">
        <v>15</v>
      </c>
    </row>
    <row r="10" spans="1:26" ht="18.75" x14ac:dyDescent="0.45">
      <c r="A10" s="34"/>
      <c r="C10" s="34"/>
      <c r="E10" s="34"/>
      <c r="G10" s="34"/>
      <c r="I10" s="13" t="s">
        <v>9</v>
      </c>
      <c r="J10" s="13" t="s">
        <v>10</v>
      </c>
      <c r="L10" s="13" t="s">
        <v>9</v>
      </c>
      <c r="M10" s="13" t="s">
        <v>16</v>
      </c>
      <c r="O10" s="34"/>
      <c r="Q10" s="34"/>
      <c r="S10" s="34"/>
      <c r="U10" s="34"/>
      <c r="W10" s="34"/>
    </row>
    <row r="11" spans="1:26" ht="18.75" x14ac:dyDescent="0.45">
      <c r="A11" s="14" t="s">
        <v>17</v>
      </c>
      <c r="C11" s="6">
        <v>315558671</v>
      </c>
      <c r="E11" s="6">
        <v>8792374375373</v>
      </c>
      <c r="G11" s="6">
        <v>7929236390888</v>
      </c>
      <c r="I11" s="6">
        <v>120100267</v>
      </c>
      <c r="J11" s="6">
        <v>2259657461177</v>
      </c>
      <c r="L11" s="6">
        <v>24514300</v>
      </c>
      <c r="M11" s="6">
        <v>593938753962</v>
      </c>
      <c r="O11" s="6">
        <v>739429777</v>
      </c>
      <c r="Q11" s="6">
        <v>15900</v>
      </c>
      <c r="S11" s="6">
        <v>10450142371487</v>
      </c>
      <c r="U11" s="6">
        <v>11737134778367</v>
      </c>
      <c r="W11" s="9">
        <v>0.97841758776215126</v>
      </c>
      <c r="X11" s="19"/>
      <c r="Z11" s="17"/>
    </row>
    <row r="12" spans="1:26" ht="19.5" thickBot="1" x14ac:dyDescent="0.5">
      <c r="A12" s="7" t="s">
        <v>18</v>
      </c>
      <c r="C12" s="7">
        <f>SUM(C11:$C$11)</f>
        <v>315558671</v>
      </c>
      <c r="E12" s="7">
        <f>SUM(E11:$E$11)</f>
        <v>8792374375373</v>
      </c>
      <c r="G12" s="7">
        <f>SUM(G11:$G$11)</f>
        <v>7929236390888</v>
      </c>
      <c r="I12" s="7">
        <f>SUM(I11:$I$11)</f>
        <v>120100267</v>
      </c>
      <c r="J12" s="7">
        <f>SUM(J11:$J$11)</f>
        <v>2259657461177</v>
      </c>
      <c r="L12" s="7">
        <f>SUM(L11:$L$11)</f>
        <v>24514300</v>
      </c>
      <c r="M12" s="7">
        <f>SUM(M11:$M$11)</f>
        <v>593938753962</v>
      </c>
      <c r="O12" s="7">
        <f>SUM(O11:$O$11)</f>
        <v>739429777</v>
      </c>
      <c r="Q12" s="7">
        <f>SUM(Q11:$Q$11)</f>
        <v>15900</v>
      </c>
      <c r="S12" s="7">
        <f>SUM(S11:$S$11)</f>
        <v>10450142371487</v>
      </c>
      <c r="U12" s="7">
        <f>SUM(U11:$U$11)</f>
        <v>11737134778367</v>
      </c>
      <c r="W12" s="10">
        <v>0.97841758776215126</v>
      </c>
    </row>
    <row r="13" spans="1:26" ht="18.75" x14ac:dyDescent="0.45">
      <c r="C13" s="8"/>
      <c r="E13" s="8"/>
      <c r="G13" s="8"/>
      <c r="I13" s="8"/>
      <c r="J13" s="8"/>
      <c r="L13" s="8"/>
      <c r="M13" s="8"/>
      <c r="O13" s="8"/>
      <c r="Q13" s="8"/>
      <c r="S13" s="8"/>
      <c r="U13" s="8"/>
      <c r="W13" s="8"/>
    </row>
  </sheetData>
  <sheetProtection algorithmName="SHA-512" hashValue="dHDNov2axSuk52Irc4nfGpZSSlhdGF3T6fVvVHri3lBXZPtNE/gHwfXakJb7sbprELtb5ii6zlRaAh/x/8qt+w==" saltValue="0JjBNOK3WzMuwgylQuK3Kg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60" zoomScaleNormal="100" workbookViewId="0">
      <selection activeCell="T28" sqref="T28"/>
    </sheetView>
  </sheetViews>
  <sheetFormatPr defaultColWidth="9" defaultRowHeight="18" x14ac:dyDescent="0.45"/>
  <cols>
    <col min="1" max="1" width="17" style="1" customWidth="1"/>
    <col min="2" max="2" width="1.375" style="1" customWidth="1"/>
    <col min="3" max="3" width="14.25" style="1" customWidth="1"/>
    <col min="4" max="4" width="1.375" style="1" customWidth="1"/>
    <col min="5" max="5" width="14.25" style="1" customWidth="1"/>
    <col min="6" max="6" width="1.375" style="1" customWidth="1"/>
    <col min="7" max="7" width="14.25" style="1" customWidth="1"/>
    <col min="8" max="8" width="1.375" style="1" customWidth="1"/>
    <col min="9" max="9" width="14.25" style="1" customWidth="1"/>
    <col min="10" max="10" width="1.375" style="1" customWidth="1"/>
    <col min="11" max="11" width="14.25" style="1" customWidth="1"/>
    <col min="12" max="12" width="1.375" style="1" customWidth="1"/>
    <col min="13" max="13" width="14.25" style="1" customWidth="1"/>
    <col min="14" max="14" width="1.375" style="1" customWidth="1"/>
    <col min="15" max="15" width="14.25" style="1" customWidth="1"/>
    <col min="16" max="16" width="1.375" style="1" customWidth="1"/>
    <col min="17" max="17" width="14.25" style="1" customWidth="1"/>
    <col min="18" max="16384" width="9" style="1"/>
  </cols>
  <sheetData>
    <row r="1" spans="1:17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0.100000000000001" customHeight="1" x14ac:dyDescent="0.45">
      <c r="A2" s="36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5" spans="1:17" ht="21" x14ac:dyDescent="0.45">
      <c r="A5" s="37" t="s">
        <v>19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45">
      <c r="C7" s="31" t="s">
        <v>5</v>
      </c>
      <c r="D7" s="32"/>
      <c r="E7" s="32"/>
      <c r="F7" s="32"/>
      <c r="G7" s="32"/>
      <c r="H7" s="32"/>
      <c r="I7" s="32"/>
      <c r="K7" s="31" t="s">
        <v>7</v>
      </c>
      <c r="L7" s="32"/>
      <c r="M7" s="32"/>
      <c r="N7" s="32"/>
      <c r="O7" s="32"/>
      <c r="P7" s="32"/>
      <c r="Q7" s="32"/>
    </row>
    <row r="8" spans="1:17" ht="21" x14ac:dyDescent="0.45">
      <c r="A8" s="2" t="s">
        <v>20</v>
      </c>
      <c r="C8" s="2" t="s">
        <v>21</v>
      </c>
      <c r="E8" s="2" t="s">
        <v>22</v>
      </c>
      <c r="G8" s="2" t="s">
        <v>23</v>
      </c>
      <c r="I8" s="2" t="s">
        <v>24</v>
      </c>
      <c r="K8" s="2" t="s">
        <v>21</v>
      </c>
      <c r="M8" s="2" t="s">
        <v>22</v>
      </c>
      <c r="O8" s="2" t="s">
        <v>23</v>
      </c>
      <c r="Q8" s="2" t="s">
        <v>24</v>
      </c>
    </row>
    <row r="9" spans="1:17" ht="18.75" x14ac:dyDescent="0.45">
      <c r="A9" s="7" t="s">
        <v>18</v>
      </c>
      <c r="C9" s="15">
        <f>SUM($C$8)</f>
        <v>0</v>
      </c>
      <c r="E9" s="15">
        <f>SUM($E$8)</f>
        <v>0</v>
      </c>
      <c r="I9" s="15">
        <f>SUM($I$8)</f>
        <v>0</v>
      </c>
      <c r="K9" s="15">
        <f>SUM($K$8)</f>
        <v>0</v>
      </c>
      <c r="M9" s="15">
        <f>SUM($M$8)</f>
        <v>0</v>
      </c>
      <c r="Q9" s="15">
        <f>SUM($Q$8)</f>
        <v>0</v>
      </c>
    </row>
    <row r="10" spans="1:17" ht="18.75" x14ac:dyDescent="0.45">
      <c r="C10" s="8"/>
      <c r="E10" s="8"/>
      <c r="I10" s="8"/>
      <c r="K10" s="8"/>
      <c r="M10" s="8"/>
      <c r="Q10" s="8"/>
    </row>
  </sheetData>
  <sheetProtection algorithmName="SHA-512" hashValue="HeNM3Xa3Sa937GJ1t5XG/3OAhpC6BMRlaSsu5f6YQrkJCMPCDqyyn779rZmQfkH1BjzbHTfNS5Qp/Orp+Up8OA==" saltValue="isxBGEcmIxd/6GdzsfJ+kA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rightToLeft="1" view="pageBreakPreview" zoomScale="57" zoomScaleNormal="100" zoomScaleSheetLayoutView="57" workbookViewId="0">
      <selection activeCell="V14" sqref="V14"/>
    </sheetView>
  </sheetViews>
  <sheetFormatPr defaultColWidth="9" defaultRowHeight="18" x14ac:dyDescent="0.45"/>
  <cols>
    <col min="1" max="1" width="17" style="1" customWidth="1"/>
    <col min="2" max="2" width="1.375" style="1" customWidth="1"/>
    <col min="3" max="3" width="8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7.125" style="1" customWidth="1"/>
    <col min="12" max="12" width="1.375" style="1" customWidth="1"/>
    <col min="13" max="13" width="7.125" style="1" customWidth="1"/>
    <col min="14" max="14" width="1.375" style="1" customWidth="1"/>
    <col min="15" max="15" width="11.375" style="1" customWidth="1"/>
    <col min="16" max="16" width="1.375" style="1" customWidth="1"/>
    <col min="17" max="17" width="18.375" style="1" customWidth="1"/>
    <col min="18" max="18" width="1.375" style="1" customWidth="1"/>
    <col min="19" max="19" width="18.375" style="1" customWidth="1"/>
    <col min="20" max="20" width="1.375" style="1" customWidth="1"/>
    <col min="21" max="21" width="11.375" style="1" customWidth="1"/>
    <col min="22" max="22" width="18.375" style="1" customWidth="1"/>
    <col min="23" max="23" width="1.375" style="1" customWidth="1"/>
    <col min="24" max="24" width="11.375" style="1" customWidth="1"/>
    <col min="25" max="25" width="18.375" style="1" customWidth="1"/>
    <col min="26" max="26" width="1.375" style="1" customWidth="1"/>
    <col min="27" max="27" width="11.375" style="1" customWidth="1"/>
    <col min="28" max="28" width="1.375" style="1" customWidth="1"/>
    <col min="29" max="29" width="11.375" style="1" customWidth="1"/>
    <col min="30" max="30" width="1.375" style="1" customWidth="1"/>
    <col min="31" max="31" width="18.375" style="1" customWidth="1"/>
    <col min="32" max="32" width="1.375" style="1" customWidth="1"/>
    <col min="33" max="33" width="18.375" style="1" customWidth="1"/>
    <col min="34" max="34" width="1.375" style="1" customWidth="1"/>
    <col min="35" max="35" width="8.375" style="1" customWidth="1"/>
    <col min="36" max="16384" width="9" style="1"/>
  </cols>
  <sheetData>
    <row r="1" spans="1:35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20.100000000000001" customHeight="1" x14ac:dyDescent="0.45">
      <c r="A2" s="36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5" spans="1:35" ht="21" x14ac:dyDescent="0.45">
      <c r="A5" s="37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</row>
    <row r="7" spans="1:35" ht="21" x14ac:dyDescent="0.45">
      <c r="C7" s="31" t="s">
        <v>26</v>
      </c>
      <c r="D7" s="32"/>
      <c r="E7" s="32"/>
      <c r="F7" s="32"/>
      <c r="G7" s="32"/>
      <c r="H7" s="32"/>
      <c r="I7" s="32"/>
      <c r="J7" s="32"/>
      <c r="K7" s="32"/>
      <c r="L7" s="32"/>
      <c r="M7" s="32"/>
      <c r="O7" s="31" t="s">
        <v>5</v>
      </c>
      <c r="P7" s="32"/>
      <c r="Q7" s="32"/>
      <c r="R7" s="32"/>
      <c r="S7" s="32"/>
      <c r="U7" s="31" t="s">
        <v>6</v>
      </c>
      <c r="V7" s="32"/>
      <c r="W7" s="32"/>
      <c r="X7" s="32"/>
      <c r="Y7" s="32"/>
      <c r="AA7" s="31" t="s">
        <v>7</v>
      </c>
      <c r="AB7" s="32"/>
      <c r="AC7" s="32"/>
      <c r="AD7" s="32"/>
      <c r="AE7" s="32"/>
      <c r="AF7" s="32"/>
      <c r="AG7" s="32"/>
      <c r="AH7" s="32"/>
      <c r="AI7" s="32"/>
    </row>
    <row r="8" spans="1:35" ht="18.75" x14ac:dyDescent="0.45">
      <c r="A8" s="33" t="s">
        <v>27</v>
      </c>
      <c r="C8" s="35" t="s">
        <v>28</v>
      </c>
      <c r="E8" s="35" t="s">
        <v>29</v>
      </c>
      <c r="G8" s="35" t="s">
        <v>30</v>
      </c>
      <c r="I8" s="35" t="s">
        <v>31</v>
      </c>
      <c r="K8" s="35" t="s">
        <v>32</v>
      </c>
      <c r="M8" s="35" t="s">
        <v>24</v>
      </c>
      <c r="O8" s="33" t="s">
        <v>9</v>
      </c>
      <c r="Q8" s="33" t="s">
        <v>10</v>
      </c>
      <c r="S8" s="33" t="s">
        <v>11</v>
      </c>
      <c r="U8" s="33" t="s">
        <v>12</v>
      </c>
      <c r="V8" s="30"/>
      <c r="X8" s="33" t="s">
        <v>13</v>
      </c>
      <c r="Y8" s="30"/>
      <c r="AA8" s="33" t="s">
        <v>9</v>
      </c>
      <c r="AC8" s="35" t="s">
        <v>33</v>
      </c>
      <c r="AE8" s="33" t="s">
        <v>10</v>
      </c>
      <c r="AG8" s="33" t="s">
        <v>11</v>
      </c>
      <c r="AI8" s="35" t="s">
        <v>15</v>
      </c>
    </row>
    <row r="9" spans="1:35" ht="18.75" x14ac:dyDescent="0.45">
      <c r="A9" s="34"/>
      <c r="C9" s="34"/>
      <c r="E9" s="34"/>
      <c r="G9" s="34"/>
      <c r="I9" s="34"/>
      <c r="K9" s="34"/>
      <c r="M9" s="34"/>
      <c r="O9" s="34"/>
      <c r="Q9" s="34"/>
      <c r="S9" s="34"/>
      <c r="U9" s="13" t="s">
        <v>9</v>
      </c>
      <c r="V9" s="13" t="s">
        <v>10</v>
      </c>
      <c r="X9" s="13" t="s">
        <v>9</v>
      </c>
      <c r="Y9" s="13" t="s">
        <v>16</v>
      </c>
      <c r="AA9" s="34"/>
      <c r="AC9" s="34"/>
      <c r="AE9" s="34"/>
      <c r="AG9" s="34"/>
      <c r="AI9" s="34"/>
    </row>
    <row r="10" spans="1:35" ht="37.5" x14ac:dyDescent="0.45">
      <c r="A10" s="14" t="s">
        <v>34</v>
      </c>
      <c r="C10" s="5" t="s">
        <v>35</v>
      </c>
      <c r="E10" s="5" t="s">
        <v>36</v>
      </c>
      <c r="G10" s="5" t="s">
        <v>37</v>
      </c>
      <c r="I10" s="5" t="s">
        <v>38</v>
      </c>
      <c r="K10" s="5" t="s">
        <v>39</v>
      </c>
      <c r="M10" s="16">
        <v>0</v>
      </c>
      <c r="O10" s="6">
        <v>400</v>
      </c>
      <c r="Q10" s="6">
        <v>393367110</v>
      </c>
      <c r="S10" s="6">
        <v>375240455</v>
      </c>
      <c r="U10" s="16">
        <v>0</v>
      </c>
      <c r="V10" s="16">
        <v>0</v>
      </c>
      <c r="X10" s="6">
        <v>200</v>
      </c>
      <c r="Y10" s="6">
        <v>190119167</v>
      </c>
      <c r="AA10" s="6">
        <v>200</v>
      </c>
      <c r="AC10" s="6">
        <v>941500</v>
      </c>
      <c r="AE10" s="6">
        <v>196683555</v>
      </c>
      <c r="AG10" s="6">
        <v>188219972</v>
      </c>
      <c r="AI10" s="9">
        <v>1.5690177752097154E-5</v>
      </c>
    </row>
    <row r="11" spans="1:35" ht="37.5" x14ac:dyDescent="0.45">
      <c r="A11" s="14" t="s">
        <v>40</v>
      </c>
      <c r="C11" s="5" t="s">
        <v>35</v>
      </c>
      <c r="E11" s="5" t="s">
        <v>41</v>
      </c>
      <c r="G11" s="5" t="s">
        <v>42</v>
      </c>
      <c r="I11" s="5" t="s">
        <v>43</v>
      </c>
      <c r="K11" s="16" t="s">
        <v>44</v>
      </c>
      <c r="M11" s="16">
        <v>0</v>
      </c>
      <c r="O11" s="6">
        <v>4960</v>
      </c>
      <c r="Q11" s="6">
        <v>16837665539</v>
      </c>
      <c r="S11" s="6">
        <v>20184465795</v>
      </c>
      <c r="U11" s="16">
        <v>0</v>
      </c>
      <c r="V11" s="16">
        <v>0</v>
      </c>
      <c r="X11" s="16">
        <v>0</v>
      </c>
      <c r="Y11" s="16">
        <v>0</v>
      </c>
      <c r="Z11" s="5"/>
      <c r="AA11" s="6">
        <v>4960</v>
      </c>
      <c r="AC11" s="6">
        <v>4197273</v>
      </c>
      <c r="AE11" s="6">
        <v>16837665539</v>
      </c>
      <c r="AG11" s="6">
        <v>20809626229</v>
      </c>
      <c r="AI11" s="9">
        <v>1.7347082300475168E-3</v>
      </c>
    </row>
    <row r="12" spans="1:35" ht="37.5" x14ac:dyDescent="0.45">
      <c r="A12" s="14" t="s">
        <v>45</v>
      </c>
      <c r="C12" s="5" t="s">
        <v>35</v>
      </c>
      <c r="E12" s="5" t="s">
        <v>41</v>
      </c>
      <c r="G12" s="5" t="s">
        <v>46</v>
      </c>
      <c r="I12" s="5" t="s">
        <v>47</v>
      </c>
      <c r="K12" s="5" t="s">
        <v>39</v>
      </c>
      <c r="M12" s="16">
        <v>0</v>
      </c>
      <c r="O12" s="6">
        <v>9100</v>
      </c>
      <c r="Q12" s="6">
        <v>8629930869</v>
      </c>
      <c r="S12" s="6">
        <v>7886346877</v>
      </c>
      <c r="U12" s="16">
        <v>0</v>
      </c>
      <c r="V12" s="16">
        <v>0</v>
      </c>
      <c r="X12" s="6">
        <v>200</v>
      </c>
      <c r="Y12" s="6">
        <v>176924775</v>
      </c>
      <c r="AA12" s="6">
        <v>8900</v>
      </c>
      <c r="AC12" s="6">
        <v>885000</v>
      </c>
      <c r="AE12" s="6">
        <v>8440262059</v>
      </c>
      <c r="AG12" s="6">
        <v>7873152487</v>
      </c>
      <c r="AI12" s="9">
        <v>6.5631272110908492E-4</v>
      </c>
    </row>
    <row r="13" spans="1:35" ht="37.5" x14ac:dyDescent="0.45">
      <c r="A13" s="14" t="s">
        <v>48</v>
      </c>
      <c r="C13" s="5" t="s">
        <v>35</v>
      </c>
      <c r="E13" s="5" t="s">
        <v>41</v>
      </c>
      <c r="G13" s="5" t="s">
        <v>49</v>
      </c>
      <c r="I13" s="5" t="s">
        <v>50</v>
      </c>
      <c r="K13" s="5" t="s">
        <v>39</v>
      </c>
      <c r="M13" s="16">
        <v>0</v>
      </c>
      <c r="O13" s="6">
        <v>24920</v>
      </c>
      <c r="Q13" s="6">
        <v>24681310019</v>
      </c>
      <c r="S13" s="6">
        <v>23091022143</v>
      </c>
      <c r="U13" s="16">
        <v>0</v>
      </c>
      <c r="V13" s="16">
        <v>0</v>
      </c>
      <c r="X13" s="16">
        <v>0</v>
      </c>
      <c r="Y13" s="16">
        <v>0</v>
      </c>
      <c r="Z13" s="5"/>
      <c r="AA13" s="6">
        <v>24920</v>
      </c>
      <c r="AC13" s="6">
        <v>924462</v>
      </c>
      <c r="AE13" s="6">
        <v>24681310019</v>
      </c>
      <c r="AG13" s="6">
        <v>23027802063</v>
      </c>
      <c r="AI13" s="9">
        <v>1.9196172636163156E-3</v>
      </c>
    </row>
    <row r="14" spans="1:35" ht="37.5" x14ac:dyDescent="0.45">
      <c r="A14" s="14" t="s">
        <v>51</v>
      </c>
      <c r="C14" s="5" t="s">
        <v>35</v>
      </c>
      <c r="E14" s="5" t="s">
        <v>41</v>
      </c>
      <c r="G14" s="5" t="s">
        <v>52</v>
      </c>
      <c r="I14" s="5" t="s">
        <v>53</v>
      </c>
      <c r="K14" s="5" t="s">
        <v>39</v>
      </c>
      <c r="M14" s="16">
        <v>0</v>
      </c>
      <c r="O14" s="6">
        <v>2548</v>
      </c>
      <c r="Q14" s="6">
        <v>2543200401</v>
      </c>
      <c r="S14" s="6">
        <v>2327143623</v>
      </c>
      <c r="U14" s="16">
        <v>0</v>
      </c>
      <c r="V14" s="16">
        <v>0</v>
      </c>
      <c r="X14" s="16">
        <v>0</v>
      </c>
      <c r="Y14" s="16">
        <v>0</v>
      </c>
      <c r="Z14" s="5"/>
      <c r="AA14" s="6">
        <v>2548</v>
      </c>
      <c r="AC14" s="6">
        <v>868025</v>
      </c>
      <c r="AE14" s="6">
        <v>2543200401</v>
      </c>
      <c r="AG14" s="6">
        <v>2210787716</v>
      </c>
      <c r="AI14" s="9">
        <v>1.8429315373712243E-4</v>
      </c>
    </row>
    <row r="15" spans="1:35" ht="37.5" x14ac:dyDescent="0.45">
      <c r="A15" s="14" t="s">
        <v>54</v>
      </c>
      <c r="C15" s="5" t="s">
        <v>35</v>
      </c>
      <c r="E15" s="5" t="s">
        <v>36</v>
      </c>
      <c r="G15" s="5" t="s">
        <v>55</v>
      </c>
      <c r="I15" s="5" t="s">
        <v>56</v>
      </c>
      <c r="K15" s="5" t="s">
        <v>57</v>
      </c>
      <c r="M15" s="16">
        <v>0</v>
      </c>
      <c r="O15" s="6">
        <v>17000</v>
      </c>
      <c r="Q15" s="6">
        <v>15629891686</v>
      </c>
      <c r="S15" s="6">
        <v>10620484375</v>
      </c>
      <c r="U15" s="16">
        <v>0</v>
      </c>
      <c r="V15" s="16">
        <v>0</v>
      </c>
      <c r="X15" s="16">
        <v>0</v>
      </c>
      <c r="Y15" s="16">
        <v>0</v>
      </c>
      <c r="Z15" s="5"/>
      <c r="AA15" s="6">
        <v>17000</v>
      </c>
      <c r="AC15" s="6">
        <v>625000</v>
      </c>
      <c r="AE15" s="6">
        <v>15629891686</v>
      </c>
      <c r="AG15" s="6">
        <v>10620484375</v>
      </c>
      <c r="AI15" s="9">
        <v>8.8533265564995649E-4</v>
      </c>
    </row>
    <row r="16" spans="1:35" ht="37.5" x14ac:dyDescent="0.45">
      <c r="A16" s="14" t="s">
        <v>58</v>
      </c>
      <c r="C16" s="5" t="s">
        <v>35</v>
      </c>
      <c r="E16" s="5" t="s">
        <v>36</v>
      </c>
      <c r="G16" s="5" t="s">
        <v>59</v>
      </c>
      <c r="I16" s="5" t="s">
        <v>60</v>
      </c>
      <c r="K16" s="5" t="s">
        <v>61</v>
      </c>
      <c r="M16" s="16">
        <v>0</v>
      </c>
      <c r="O16" s="6">
        <v>4800</v>
      </c>
      <c r="Q16" s="6">
        <v>4408250260</v>
      </c>
      <c r="S16" s="6">
        <v>4709197740</v>
      </c>
      <c r="U16" s="16">
        <v>0</v>
      </c>
      <c r="V16" s="16">
        <v>0</v>
      </c>
      <c r="X16" s="16">
        <v>0</v>
      </c>
      <c r="Y16" s="16">
        <v>0</v>
      </c>
      <c r="Z16" s="5"/>
      <c r="AA16" s="6">
        <v>4800</v>
      </c>
      <c r="AC16" s="6">
        <v>967335</v>
      </c>
      <c r="AE16" s="6">
        <v>4408250260</v>
      </c>
      <c r="AG16" s="6">
        <v>4641234637</v>
      </c>
      <c r="AI16" s="9">
        <v>3.8689728656276769E-4</v>
      </c>
    </row>
    <row r="17" spans="1:35" ht="37.5" x14ac:dyDescent="0.45">
      <c r="A17" s="14" t="s">
        <v>62</v>
      </c>
      <c r="C17" s="5" t="s">
        <v>63</v>
      </c>
      <c r="E17" s="5" t="s">
        <v>41</v>
      </c>
      <c r="G17" s="5" t="s">
        <v>64</v>
      </c>
      <c r="I17" s="5" t="s">
        <v>65</v>
      </c>
      <c r="K17" s="5" t="s">
        <v>57</v>
      </c>
      <c r="M17" s="16">
        <v>0</v>
      </c>
      <c r="O17" s="6">
        <v>2810</v>
      </c>
      <c r="Q17" s="6">
        <v>2724957615</v>
      </c>
      <c r="S17" s="6">
        <v>2415572945</v>
      </c>
      <c r="U17" s="16">
        <v>0</v>
      </c>
      <c r="V17" s="16">
        <v>0</v>
      </c>
      <c r="X17" s="16">
        <v>0</v>
      </c>
      <c r="Y17" s="16">
        <v>0</v>
      </c>
      <c r="Z17" s="5"/>
      <c r="AA17" s="6">
        <v>2810</v>
      </c>
      <c r="AC17" s="6">
        <v>860000</v>
      </c>
      <c r="AE17" s="6">
        <v>2724957615</v>
      </c>
      <c r="AG17" s="6">
        <v>2415572945</v>
      </c>
      <c r="AI17" s="9">
        <v>2.0136422547234679E-4</v>
      </c>
    </row>
    <row r="18" spans="1:35" ht="37.5" x14ac:dyDescent="0.45">
      <c r="A18" s="14" t="s">
        <v>66</v>
      </c>
      <c r="C18" s="5" t="s">
        <v>63</v>
      </c>
      <c r="E18" s="5" t="s">
        <v>41</v>
      </c>
      <c r="G18" s="5" t="s">
        <v>67</v>
      </c>
      <c r="I18" s="5" t="s">
        <v>68</v>
      </c>
      <c r="K18" s="5" t="s">
        <v>57</v>
      </c>
      <c r="M18" s="16">
        <v>0</v>
      </c>
      <c r="O18" s="6">
        <v>21000</v>
      </c>
      <c r="Q18" s="6">
        <v>21010875828</v>
      </c>
      <c r="S18" s="6">
        <v>19668637275</v>
      </c>
      <c r="U18" s="16">
        <v>0</v>
      </c>
      <c r="V18" s="16">
        <v>0</v>
      </c>
      <c r="X18" s="16">
        <v>0</v>
      </c>
      <c r="Y18" s="16">
        <v>0</v>
      </c>
      <c r="Z18" s="5"/>
      <c r="AA18" s="6">
        <v>21000</v>
      </c>
      <c r="AC18" s="6">
        <v>973000</v>
      </c>
      <c r="AE18" s="6">
        <v>21010875828</v>
      </c>
      <c r="AG18" s="6">
        <v>20424315975</v>
      </c>
      <c r="AI18" s="9">
        <v>1.702588437919582E-3</v>
      </c>
    </row>
    <row r="19" spans="1:35" ht="37.5" x14ac:dyDescent="0.45">
      <c r="A19" s="14" t="s">
        <v>69</v>
      </c>
      <c r="C19" s="5" t="s">
        <v>35</v>
      </c>
      <c r="E19" s="5" t="s">
        <v>36</v>
      </c>
      <c r="G19" s="5" t="s">
        <v>70</v>
      </c>
      <c r="I19" s="5" t="s">
        <v>71</v>
      </c>
      <c r="K19" s="5" t="s">
        <v>72</v>
      </c>
      <c r="M19" s="16">
        <v>0</v>
      </c>
      <c r="O19" s="6">
        <v>22500</v>
      </c>
      <c r="Q19" s="6">
        <v>21748742898</v>
      </c>
      <c r="S19" s="6">
        <v>14843688750</v>
      </c>
      <c r="U19" s="16">
        <v>0</v>
      </c>
      <c r="V19" s="16">
        <v>0</v>
      </c>
      <c r="X19" s="16">
        <v>0</v>
      </c>
      <c r="Y19" s="16">
        <v>0</v>
      </c>
      <c r="Z19" s="5"/>
      <c r="AA19" s="6">
        <v>22500</v>
      </c>
      <c r="AC19" s="6">
        <v>660000</v>
      </c>
      <c r="AE19" s="6">
        <v>21748742898</v>
      </c>
      <c r="AG19" s="6">
        <v>14843688750</v>
      </c>
      <c r="AI19" s="9">
        <v>1.2373825822495862E-3</v>
      </c>
    </row>
    <row r="20" spans="1:35" ht="19.5" thickBot="1" x14ac:dyDescent="0.5">
      <c r="A20" s="7" t="s">
        <v>18</v>
      </c>
      <c r="O20" s="7">
        <f>SUM(O10:$O$19)</f>
        <v>110038</v>
      </c>
      <c r="Q20" s="7">
        <f>SUM(Q10:$Q$19)</f>
        <v>118608192225</v>
      </c>
      <c r="S20" s="7">
        <f>SUM(S10:$S$19)</f>
        <v>106121799978</v>
      </c>
      <c r="U20" s="15">
        <f>SUM(U10:$U$19)</f>
        <v>0</v>
      </c>
      <c r="V20" s="15">
        <f>SUM(V10:$V$19)</f>
        <v>0</v>
      </c>
      <c r="X20" s="7">
        <f>SUM(X10:$X$19)</f>
        <v>400</v>
      </c>
      <c r="Y20" s="7">
        <f>SUM(Y10:$Y$19)</f>
        <v>367043942</v>
      </c>
      <c r="AA20" s="7">
        <f>SUM(AA10:$AA$19)</f>
        <v>109638</v>
      </c>
      <c r="AC20" s="7">
        <f>SUM(AC10:$AC$19)</f>
        <v>11901595</v>
      </c>
      <c r="AE20" s="7">
        <f>SUM(AE10:$AE$19)</f>
        <v>118221839860</v>
      </c>
      <c r="AG20" s="7">
        <f>SUM(AG10:$AG$19)</f>
        <v>107054885149</v>
      </c>
      <c r="AI20" s="10">
        <f>SUM(AI10:$AI$19)</f>
        <v>8.9241867341163759E-3</v>
      </c>
    </row>
    <row r="21" spans="1:35" ht="19.5" thickTop="1" x14ac:dyDescent="0.45">
      <c r="O21" s="8"/>
      <c r="Q21" s="8"/>
      <c r="S21" s="8"/>
      <c r="U21" s="8"/>
      <c r="V21" s="8"/>
      <c r="X21" s="8"/>
      <c r="Y21" s="8"/>
      <c r="AA21" s="8"/>
      <c r="AC21" s="8"/>
      <c r="AE21" s="8"/>
      <c r="AG21" s="8"/>
      <c r="AI21" s="8"/>
    </row>
  </sheetData>
  <sheetProtection algorithmName="SHA-512" hashValue="KbZi6iWCyf2u907SRXp/T/xNO8dYXTLcHJ/Le4JQxDVLlL6n/opsg2KUagqyPXgVSkXDq60SDkRFITXfi9g8XQ==" saltValue="5BEtkbv1ZXFDWy5w84I2dQ==" spinCount="100000" sheet="1" objects="1" scenarios="1" selectLockedCells="1" autoFilter="0" selectUnlockedCell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activeCell="K9" sqref="K9"/>
    </sheetView>
  </sheetViews>
  <sheetFormatPr defaultColWidth="9" defaultRowHeight="18" x14ac:dyDescent="0.45"/>
  <cols>
    <col min="1" max="1" width="28.37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4.25" style="1" customWidth="1"/>
    <col min="8" max="8" width="1.375" style="1" customWidth="1"/>
    <col min="9" max="9" width="8.375" style="1" customWidth="1"/>
    <col min="10" max="10" width="1.375" style="1" customWidth="1"/>
    <col min="11" max="11" width="21.25" style="1" customWidth="1"/>
    <col min="12" max="12" width="1.375" style="1" customWidth="1"/>
    <col min="13" max="13" width="28.375" style="1" customWidth="1"/>
    <col min="14" max="16384" width="9" style="1"/>
  </cols>
  <sheetData>
    <row r="1" spans="1:13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0.100000000000001" customHeight="1" x14ac:dyDescent="0.45">
      <c r="A2" s="36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ht="21" x14ac:dyDescent="0.45">
      <c r="A5" s="37" t="s">
        <v>73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21" x14ac:dyDescent="0.45">
      <c r="A6" s="37" t="s">
        <v>74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8" spans="1:13" ht="21" x14ac:dyDescent="0.45">
      <c r="C8" s="31" t="s">
        <v>7</v>
      </c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ht="42" x14ac:dyDescent="0.45">
      <c r="A9" s="2" t="s">
        <v>75</v>
      </c>
      <c r="C9" s="2" t="s">
        <v>9</v>
      </c>
      <c r="E9" s="2" t="s">
        <v>76</v>
      </c>
      <c r="G9" s="2" t="s">
        <v>77</v>
      </c>
      <c r="I9" s="2" t="s">
        <v>78</v>
      </c>
      <c r="K9" s="3" t="s">
        <v>79</v>
      </c>
      <c r="M9" s="2" t="s">
        <v>80</v>
      </c>
    </row>
    <row r="10" spans="1:13" ht="18.75" x14ac:dyDescent="0.45">
      <c r="A10" s="7" t="s">
        <v>18</v>
      </c>
      <c r="K10" s="15">
        <f>SUM($K$9)</f>
        <v>0</v>
      </c>
    </row>
    <row r="11" spans="1:13" ht="18.75" x14ac:dyDescent="0.45">
      <c r="K11" s="8"/>
    </row>
  </sheetData>
  <sheetProtection algorithmName="SHA-512" hashValue="5N9T/nsKcOTmVjg7GkCdJyQvZSB/p2thZvUAeML4W1rSd+dgDtiA17hBBD7HBC8XTG1PAxbS/RIL1UxhPWTiTg==" saltValue="gBcb7bdeZa3xXwqLY83V9w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rightToLeft="1" view="pageBreakPreview" topLeftCell="B1" zoomScale="120" zoomScaleNormal="100" zoomScaleSheetLayoutView="120" workbookViewId="0">
      <selection activeCell="M20" sqref="M20"/>
    </sheetView>
  </sheetViews>
  <sheetFormatPr defaultColWidth="9" defaultRowHeight="18" x14ac:dyDescent="0.45"/>
  <cols>
    <col min="1" max="1" width="21.25" style="1" customWidth="1"/>
    <col min="2" max="2" width="1.375" style="1" customWidth="1"/>
    <col min="3" max="3" width="18.375" style="1" customWidth="1"/>
    <col min="4" max="4" width="1.375" style="1" customWidth="1"/>
    <col min="5" max="5" width="10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18.375" style="1" customWidth="1"/>
    <col min="12" max="12" width="1.375" style="1" customWidth="1"/>
    <col min="13" max="13" width="18.375" style="1" customWidth="1"/>
    <col min="14" max="14" width="1.375" style="1" customWidth="1"/>
    <col min="15" max="15" width="18.375" style="1" customWidth="1"/>
    <col min="16" max="16" width="1.375" style="1" customWidth="1"/>
    <col min="17" max="17" width="18.375" style="1" customWidth="1"/>
    <col min="18" max="18" width="1.375" style="1" customWidth="1"/>
    <col min="19" max="19" width="10.625" style="1" customWidth="1"/>
    <col min="20" max="16384" width="9" style="1"/>
  </cols>
  <sheetData>
    <row r="1" spans="1:19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100000000000001" customHeight="1" x14ac:dyDescent="0.45">
      <c r="A2" s="36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5" spans="1:19" ht="21" x14ac:dyDescent="0.45">
      <c r="A5" s="37" t="s">
        <v>81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7" spans="1:19" ht="21" x14ac:dyDescent="0.45">
      <c r="C7" s="31" t="s">
        <v>82</v>
      </c>
      <c r="D7" s="32"/>
      <c r="E7" s="32"/>
      <c r="F7" s="32"/>
      <c r="G7" s="32"/>
      <c r="H7" s="32"/>
      <c r="I7" s="32"/>
      <c r="K7" s="2" t="s">
        <v>5</v>
      </c>
      <c r="M7" s="31" t="s">
        <v>6</v>
      </c>
      <c r="N7" s="32"/>
      <c r="O7" s="32"/>
      <c r="Q7" s="31" t="s">
        <v>7</v>
      </c>
      <c r="R7" s="32"/>
      <c r="S7" s="32"/>
    </row>
    <row r="8" spans="1:19" ht="42" x14ac:dyDescent="0.45">
      <c r="A8" s="2" t="s">
        <v>83</v>
      </c>
      <c r="C8" s="2" t="s">
        <v>84</v>
      </c>
      <c r="E8" s="2" t="s">
        <v>85</v>
      </c>
      <c r="G8" s="3" t="s">
        <v>86</v>
      </c>
      <c r="I8" s="3" t="s">
        <v>87</v>
      </c>
      <c r="K8" s="2" t="s">
        <v>88</v>
      </c>
      <c r="M8" s="2" t="s">
        <v>89</v>
      </c>
      <c r="O8" s="2" t="s">
        <v>90</v>
      </c>
      <c r="Q8" s="2" t="s">
        <v>88</v>
      </c>
      <c r="S8" s="3" t="s">
        <v>15</v>
      </c>
    </row>
    <row r="9" spans="1:19" ht="18.75" x14ac:dyDescent="0.45">
      <c r="A9" s="14" t="s">
        <v>91</v>
      </c>
      <c r="C9" s="5" t="s">
        <v>92</v>
      </c>
      <c r="E9" s="4" t="s">
        <v>93</v>
      </c>
      <c r="G9" s="5" t="s">
        <v>94</v>
      </c>
      <c r="I9" s="16">
        <v>0</v>
      </c>
      <c r="K9" s="6">
        <v>9381439</v>
      </c>
      <c r="M9" s="6">
        <v>154424</v>
      </c>
      <c r="O9" s="16">
        <v>0</v>
      </c>
      <c r="Q9" s="6">
        <v>9535863</v>
      </c>
      <c r="S9" s="16">
        <v>7.9491769072012413E-7</v>
      </c>
    </row>
    <row r="10" spans="1:19" ht="18.75" x14ac:dyDescent="0.45">
      <c r="A10" s="14" t="s">
        <v>95</v>
      </c>
      <c r="C10" s="5" t="s">
        <v>96</v>
      </c>
      <c r="E10" s="4" t="s">
        <v>93</v>
      </c>
      <c r="G10" s="5" t="s">
        <v>97</v>
      </c>
      <c r="I10" s="16">
        <v>0</v>
      </c>
      <c r="K10" s="6">
        <v>100000</v>
      </c>
      <c r="M10" s="6">
        <v>959016393</v>
      </c>
      <c r="O10" s="16">
        <v>0</v>
      </c>
      <c r="Q10" s="6">
        <v>959116393</v>
      </c>
      <c r="S10" s="9">
        <v>7.9952762351490891E-5</v>
      </c>
    </row>
    <row r="11" spans="1:19" ht="18.75" x14ac:dyDescent="0.45">
      <c r="A11" s="14" t="s">
        <v>95</v>
      </c>
      <c r="C11" s="5" t="s">
        <v>98</v>
      </c>
      <c r="E11" s="4" t="s">
        <v>99</v>
      </c>
      <c r="G11" s="5" t="s">
        <v>97</v>
      </c>
      <c r="I11" s="5" t="s">
        <v>100</v>
      </c>
      <c r="K11" s="6">
        <v>60000000000</v>
      </c>
      <c r="M11" s="16">
        <v>0</v>
      </c>
      <c r="O11" s="16">
        <v>0</v>
      </c>
      <c r="P11" s="5"/>
      <c r="Q11" s="6">
        <v>60000000000</v>
      </c>
      <c r="S11" s="9">
        <v>5.0016512866436361E-3</v>
      </c>
    </row>
    <row r="12" spans="1:19" ht="18.75" x14ac:dyDescent="0.45">
      <c r="A12" s="14" t="s">
        <v>101</v>
      </c>
      <c r="C12" s="5" t="s">
        <v>102</v>
      </c>
      <c r="E12" s="4" t="s">
        <v>103</v>
      </c>
      <c r="G12" s="5" t="s">
        <v>104</v>
      </c>
      <c r="I12" s="16">
        <v>0</v>
      </c>
      <c r="K12" s="6">
        <v>30000000</v>
      </c>
      <c r="M12" s="6">
        <v>2429182234659</v>
      </c>
      <c r="O12" s="6">
        <v>2429182234659</v>
      </c>
      <c r="Q12" s="6">
        <v>30000000</v>
      </c>
      <c r="S12" s="16">
        <v>2.5208678108654832E-6</v>
      </c>
    </row>
    <row r="13" spans="1:19" ht="18.75" x14ac:dyDescent="0.45">
      <c r="A13" s="14" t="s">
        <v>101</v>
      </c>
      <c r="C13" s="5" t="s">
        <v>105</v>
      </c>
      <c r="E13" s="4" t="s">
        <v>93</v>
      </c>
      <c r="G13" s="5" t="s">
        <v>106</v>
      </c>
      <c r="I13" s="16">
        <v>0</v>
      </c>
      <c r="K13" s="6">
        <v>819219026279</v>
      </c>
      <c r="M13" s="6">
        <v>1689656454054</v>
      </c>
      <c r="O13" s="6">
        <v>2429182234659</v>
      </c>
      <c r="Q13" s="6">
        <v>79693245674</v>
      </c>
      <c r="S13" s="9">
        <v>6.6432970793694921E-3</v>
      </c>
    </row>
    <row r="14" spans="1:19" ht="18.75" x14ac:dyDescent="0.45">
      <c r="A14" s="7" t="s">
        <v>18</v>
      </c>
      <c r="K14" s="7">
        <f>SUM(K9:$K$13)</f>
        <v>879258507718</v>
      </c>
      <c r="M14" s="7">
        <f>SUM(M9:$M$13)</f>
        <v>4119797859530</v>
      </c>
      <c r="O14" s="7">
        <f>SUM(O9:$O$13)</f>
        <v>4858364469318</v>
      </c>
      <c r="Q14" s="7">
        <f>SUM(Q9:$Q$13)</f>
        <v>140691897930</v>
      </c>
      <c r="S14" s="10">
        <f>SUM(S9:$S$13)</f>
        <v>1.1728216913866205E-2</v>
      </c>
    </row>
    <row r="15" spans="1:19" ht="18.75" x14ac:dyDescent="0.45">
      <c r="K15" s="8"/>
      <c r="M15" s="8"/>
      <c r="O15" s="8"/>
      <c r="Q15" s="8"/>
      <c r="S15" s="8"/>
    </row>
  </sheetData>
  <sheetProtection algorithmName="SHA-512" hashValue="fcsXvl69XGLFZUF0dtdhDVJD1dpnQeFVrNUEXrGdxoE+61bVh8ZuRsF+UAy2J9WycpOD3t0nLRMkKA5Bc1t42w==" saltValue="owteKD+Js18YB3KPJ0J4XQ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60" zoomScaleNormal="100" workbookViewId="0">
      <selection activeCell="AC10" sqref="AC10"/>
    </sheetView>
  </sheetViews>
  <sheetFormatPr defaultColWidth="9" defaultRowHeight="18" x14ac:dyDescent="0.45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7.125" style="1" customWidth="1"/>
    <col min="6" max="6" width="1.375" style="1" customWidth="1"/>
    <col min="7" max="7" width="7.125" style="1" customWidth="1"/>
    <col min="8" max="8" width="1.375" style="1" customWidth="1"/>
    <col min="9" max="9" width="11.375" style="1" customWidth="1"/>
    <col min="10" max="10" width="1.375" style="1" customWidth="1"/>
    <col min="11" max="11" width="11.3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1.375" style="1" customWidth="1"/>
    <col min="18" max="18" width="14.25" style="1" customWidth="1"/>
    <col min="19" max="19" width="1.375" style="1" customWidth="1"/>
    <col min="20" max="20" width="11.375" style="1" customWidth="1"/>
    <col min="21" max="21" width="14.25" style="1" customWidth="1"/>
    <col min="22" max="22" width="1.375" style="1" customWidth="1"/>
    <col min="23" max="23" width="11.375" style="1" customWidth="1"/>
    <col min="24" max="24" width="1.375" style="1" customWidth="1"/>
    <col min="25" max="25" width="17" style="1" customWidth="1"/>
    <col min="26" max="26" width="1.375" style="1" customWidth="1"/>
    <col min="27" max="27" width="17" style="1" customWidth="1"/>
    <col min="28" max="28" width="1.375" style="1" customWidth="1"/>
    <col min="29" max="29" width="8.375" style="1" customWidth="1"/>
    <col min="30" max="16384" width="9" style="1"/>
  </cols>
  <sheetData>
    <row r="1" spans="1:29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ht="20.100000000000001" customHeight="1" x14ac:dyDescent="0.45">
      <c r="A2" s="36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5" spans="1:29" ht="21" x14ac:dyDescent="0.45">
      <c r="A5" s="37" t="s">
        <v>107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7" spans="1:29" ht="21" x14ac:dyDescent="0.45">
      <c r="K7" s="2" t="s">
        <v>5</v>
      </c>
      <c r="M7" s="31" t="s">
        <v>6</v>
      </c>
      <c r="N7" s="32"/>
      <c r="O7" s="32"/>
      <c r="P7" s="32"/>
      <c r="Q7" s="32"/>
      <c r="R7" s="32"/>
      <c r="S7" s="32"/>
      <c r="T7" s="32"/>
      <c r="U7" s="32"/>
      <c r="W7" s="31" t="s">
        <v>7</v>
      </c>
      <c r="X7" s="32"/>
      <c r="Y7" s="32"/>
      <c r="Z7" s="32"/>
      <c r="AA7" s="32"/>
      <c r="AB7" s="32"/>
      <c r="AC7" s="32"/>
    </row>
    <row r="8" spans="1:29" ht="18.75" x14ac:dyDescent="0.45">
      <c r="A8" s="33" t="s">
        <v>108</v>
      </c>
      <c r="C8" s="35" t="s">
        <v>31</v>
      </c>
      <c r="E8" s="35" t="s">
        <v>87</v>
      </c>
      <c r="G8" s="35" t="s">
        <v>109</v>
      </c>
      <c r="I8" s="35" t="s">
        <v>29</v>
      </c>
      <c r="K8" s="33" t="s">
        <v>9</v>
      </c>
      <c r="M8" s="33" t="s">
        <v>10</v>
      </c>
      <c r="O8" s="33" t="s">
        <v>11</v>
      </c>
      <c r="Q8" s="33" t="s">
        <v>12</v>
      </c>
      <c r="R8" s="30"/>
      <c r="T8" s="33" t="s">
        <v>13</v>
      </c>
      <c r="U8" s="30"/>
      <c r="W8" s="38" t="s">
        <v>9</v>
      </c>
      <c r="Y8" s="33" t="s">
        <v>10</v>
      </c>
      <c r="AA8" s="33" t="s">
        <v>11</v>
      </c>
      <c r="AC8" s="35" t="s">
        <v>15</v>
      </c>
    </row>
    <row r="9" spans="1:29" ht="18.75" x14ac:dyDescent="0.45">
      <c r="A9" s="34"/>
      <c r="C9" s="34"/>
      <c r="E9" s="34"/>
      <c r="G9" s="34"/>
      <c r="I9" s="34"/>
      <c r="K9" s="34"/>
      <c r="M9" s="34"/>
      <c r="O9" s="34"/>
      <c r="Q9" s="13" t="s">
        <v>9</v>
      </c>
      <c r="R9" s="13" t="s">
        <v>10</v>
      </c>
      <c r="T9" s="13" t="s">
        <v>9</v>
      </c>
      <c r="U9" s="13" t="s">
        <v>16</v>
      </c>
      <c r="W9" s="39"/>
      <c r="Y9" s="34"/>
      <c r="AA9" s="34"/>
      <c r="AC9" s="34"/>
    </row>
    <row r="10" spans="1:29" ht="18.75" x14ac:dyDescent="0.45">
      <c r="A10" s="7" t="s">
        <v>18</v>
      </c>
      <c r="K10" s="15">
        <f>SUM($K$9)</f>
        <v>0</v>
      </c>
      <c r="M10" s="15">
        <f>SUM($M$9)</f>
        <v>0</v>
      </c>
      <c r="O10" s="15">
        <f>SUM($O$9)</f>
        <v>0</v>
      </c>
      <c r="Q10" s="15">
        <f>SUM($Q$9)</f>
        <v>0</v>
      </c>
      <c r="R10" s="15">
        <f>SUM($R$9)</f>
        <v>0</v>
      </c>
      <c r="T10" s="15">
        <f>SUM($T$9)</f>
        <v>0</v>
      </c>
      <c r="U10" s="15">
        <f>SUM($U$9)</f>
        <v>0</v>
      </c>
      <c r="W10" s="15">
        <f>SUM($W$9)</f>
        <v>0</v>
      </c>
      <c r="Y10" s="15">
        <f>SUM($Y$9)</f>
        <v>0</v>
      </c>
      <c r="AA10" s="15">
        <f>SUM($AA$9)</f>
        <v>0</v>
      </c>
      <c r="AC10" s="15">
        <f>SUM($AC$9)</f>
        <v>0</v>
      </c>
    </row>
    <row r="11" spans="1:29" ht="18.75" x14ac:dyDescent="0.45">
      <c r="K11" s="8"/>
      <c r="M11" s="8"/>
      <c r="O11" s="8"/>
      <c r="Q11" s="8"/>
      <c r="R11" s="8"/>
      <c r="T11" s="8"/>
      <c r="U11" s="8"/>
      <c r="W11" s="8"/>
      <c r="Y11" s="8"/>
      <c r="AA11" s="8"/>
      <c r="AC11" s="8"/>
    </row>
  </sheetData>
  <sheetProtection algorithmName="SHA-512" hashValue="qhUudVAk8zjmrSFR65C66AvFX7jcDEvGclSOv6GnIOEV60kX7/dT/soLvx3AYDTKkJCdgBt7HnzI7U12l0At7w==" saltValue="NW8vghI58JnI7T64P7GwzQ==" spinCount="100000" sheet="1" objects="1" scenarios="1" selectLockedCells="1" autoFilter="0" selectUnlockedCells="1"/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activeCell="J1" sqref="J1:J1048576"/>
    </sheetView>
  </sheetViews>
  <sheetFormatPr defaultColWidth="9" defaultRowHeight="18" x14ac:dyDescent="0.45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1.2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6384" width="9" style="1"/>
  </cols>
  <sheetData>
    <row r="1" spans="1:9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</row>
    <row r="2" spans="1:9" ht="20.100000000000001" customHeight="1" x14ac:dyDescent="0.45">
      <c r="A2" s="36" t="s">
        <v>110</v>
      </c>
      <c r="B2" s="30"/>
      <c r="C2" s="30"/>
      <c r="D2" s="30"/>
      <c r="E2" s="30"/>
      <c r="F2" s="30"/>
      <c r="G2" s="30"/>
      <c r="H2" s="30"/>
      <c r="I2" s="30"/>
    </row>
    <row r="3" spans="1:9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</row>
    <row r="5" spans="1:9" ht="21" x14ac:dyDescent="0.45">
      <c r="A5" s="37" t="s">
        <v>111</v>
      </c>
      <c r="B5" s="30"/>
      <c r="C5" s="30"/>
      <c r="D5" s="30"/>
      <c r="E5" s="30"/>
      <c r="F5" s="30"/>
      <c r="G5" s="30"/>
      <c r="H5" s="30"/>
      <c r="I5" s="30"/>
    </row>
    <row r="7" spans="1:9" ht="42" x14ac:dyDescent="0.45">
      <c r="A7" s="2" t="s">
        <v>112</v>
      </c>
      <c r="C7" s="2" t="s">
        <v>113</v>
      </c>
      <c r="E7" s="2" t="s">
        <v>88</v>
      </c>
      <c r="G7" s="3" t="s">
        <v>114</v>
      </c>
      <c r="I7" s="3" t="s">
        <v>115</v>
      </c>
    </row>
    <row r="8" spans="1:9" ht="21" x14ac:dyDescent="0.45">
      <c r="A8" s="12" t="s">
        <v>116</v>
      </c>
      <c r="C8" s="5" t="s">
        <v>117</v>
      </c>
      <c r="E8" s="6">
        <v>1988496952115</v>
      </c>
      <c r="G8" s="9">
        <f>E8/2041374878955</f>
        <v>0.97409690528421278</v>
      </c>
      <c r="I8" s="9">
        <v>0.16576280565054899</v>
      </c>
    </row>
    <row r="9" spans="1:9" ht="21" x14ac:dyDescent="0.45">
      <c r="A9" s="12" t="s">
        <v>118</v>
      </c>
      <c r="C9" s="5" t="s">
        <v>119</v>
      </c>
      <c r="E9" s="6">
        <v>1611949465</v>
      </c>
      <c r="G9" s="9">
        <f>E9/2041374878955</f>
        <v>7.8963912097574794E-4</v>
      </c>
      <c r="I9" s="9">
        <v>1.3437348526036287E-4</v>
      </c>
    </row>
    <row r="10" spans="1:9" ht="21" x14ac:dyDescent="0.45">
      <c r="A10" s="12" t="s">
        <v>120</v>
      </c>
      <c r="C10" s="5" t="s">
        <v>121</v>
      </c>
      <c r="E10" s="6">
        <v>21341105376</v>
      </c>
      <c r="G10" s="9">
        <f>E10/2041374878955</f>
        <v>1.0454280395046657E-2</v>
      </c>
      <c r="I10" s="9">
        <v>1.7790127860377971E-3</v>
      </c>
    </row>
    <row r="11" spans="1:9" ht="21" x14ac:dyDescent="0.45">
      <c r="A11" s="12" t="s">
        <v>122</v>
      </c>
      <c r="C11" s="5" t="s">
        <v>123</v>
      </c>
      <c r="E11" s="6">
        <v>29924871999</v>
      </c>
      <c r="G11" s="9">
        <f>E11/2041374878955</f>
        <v>1.4659175199764797E-2</v>
      </c>
      <c r="I11" s="9">
        <v>2.4945629089407413E-3</v>
      </c>
    </row>
    <row r="12" spans="1:9" ht="21" x14ac:dyDescent="0.45">
      <c r="A12" s="2" t="s">
        <v>18</v>
      </c>
      <c r="E12" s="7">
        <f>SUM(E8:$E$11)</f>
        <v>2041374878955</v>
      </c>
      <c r="G12" s="10">
        <f>SUM(G8:$G$11)</f>
        <v>1</v>
      </c>
      <c r="I12" s="10">
        <f>SUM(I8:$I$11)</f>
        <v>0.17017075483078786</v>
      </c>
    </row>
    <row r="13" spans="1:9" ht="18.75" x14ac:dyDescent="0.45">
      <c r="E13" s="8"/>
      <c r="G13" s="8"/>
      <c r="I13" s="8"/>
    </row>
  </sheetData>
  <sheetProtection algorithmName="SHA-512" hashValue="9YAR6L8KVxTyPStPFeUrV/XhZBISJIcqO6rZxG8JfAr3ZNMcw8TTSSjxTlxEgatJENeBoaO11YraDJ/K7UOAwA==" saltValue="ZXL343CwQhyS1Y0zegSVZg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91" zoomScaleNormal="100" zoomScaleSheetLayoutView="91" workbookViewId="0">
      <selection activeCell="M19" sqref="M19"/>
    </sheetView>
  </sheetViews>
  <sheetFormatPr defaultColWidth="9" defaultRowHeight="18" x14ac:dyDescent="0.45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12.75" style="1" customWidth="1"/>
    <col min="6" max="6" width="1.375" style="1" customWidth="1"/>
    <col min="7" max="7" width="11.375" style="1" customWidth="1"/>
    <col min="8" max="8" width="1.375" style="1" customWidth="1"/>
    <col min="9" max="9" width="18.375" style="1" customWidth="1"/>
    <col min="10" max="10" width="1.375" style="1" customWidth="1"/>
    <col min="11" max="11" width="14.25" style="1" customWidth="1"/>
    <col min="12" max="12" width="1.375" style="1" customWidth="1"/>
    <col min="13" max="13" width="18.375" style="1" customWidth="1"/>
    <col min="14" max="14" width="1.375" style="1" customWidth="1"/>
    <col min="15" max="15" width="18.375" style="1" customWidth="1"/>
    <col min="16" max="16" width="1.375" style="1" customWidth="1"/>
    <col min="17" max="17" width="14.25" style="1" customWidth="1"/>
    <col min="18" max="18" width="1.375" style="1" customWidth="1"/>
    <col min="19" max="19" width="18.375" style="1" customWidth="1"/>
    <col min="20" max="16384" width="9" style="1"/>
  </cols>
  <sheetData>
    <row r="1" spans="1:19" ht="20.100000000000001" customHeight="1" x14ac:dyDescent="0.45">
      <c r="A1" s="36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100000000000001" customHeight="1" x14ac:dyDescent="0.45">
      <c r="A2" s="36" t="s">
        <v>110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0.100000000000001" customHeight="1" x14ac:dyDescent="0.45">
      <c r="A3" s="36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5" spans="1:19" ht="21" x14ac:dyDescent="0.45">
      <c r="A5" s="37" t="s">
        <v>124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7" spans="1:19" ht="21" x14ac:dyDescent="0.45">
      <c r="C7" s="31" t="s">
        <v>125</v>
      </c>
      <c r="D7" s="32"/>
      <c r="E7" s="32"/>
      <c r="F7" s="32"/>
      <c r="G7" s="32"/>
      <c r="I7" s="31" t="s">
        <v>126</v>
      </c>
      <c r="J7" s="32"/>
      <c r="K7" s="32"/>
      <c r="L7" s="32"/>
      <c r="M7" s="32"/>
      <c r="O7" s="31" t="s">
        <v>7</v>
      </c>
      <c r="P7" s="32"/>
      <c r="Q7" s="32"/>
      <c r="R7" s="32"/>
      <c r="S7" s="32"/>
    </row>
    <row r="8" spans="1:19" ht="63" x14ac:dyDescent="0.45">
      <c r="A8" s="2" t="s">
        <v>20</v>
      </c>
      <c r="C8" s="3" t="s">
        <v>127</v>
      </c>
      <c r="E8" s="3" t="s">
        <v>128</v>
      </c>
      <c r="G8" s="3" t="s">
        <v>129</v>
      </c>
      <c r="I8" s="3" t="s">
        <v>130</v>
      </c>
      <c r="K8" s="3" t="s">
        <v>131</v>
      </c>
      <c r="M8" s="3" t="s">
        <v>132</v>
      </c>
      <c r="O8" s="3" t="s">
        <v>130</v>
      </c>
      <c r="Q8" s="3" t="s">
        <v>131</v>
      </c>
      <c r="S8" s="3" t="s">
        <v>132</v>
      </c>
    </row>
    <row r="9" spans="1:19" ht="18.75" x14ac:dyDescent="0.45">
      <c r="A9" s="4" t="s">
        <v>17</v>
      </c>
      <c r="C9" s="5" t="s">
        <v>133</v>
      </c>
      <c r="E9" s="6">
        <v>25867764</v>
      </c>
      <c r="G9" s="6">
        <v>250</v>
      </c>
      <c r="I9" s="21">
        <v>0</v>
      </c>
      <c r="J9" s="21"/>
      <c r="K9" s="21">
        <v>0</v>
      </c>
      <c r="L9" s="21"/>
      <c r="M9" s="21">
        <v>0</v>
      </c>
      <c r="N9" s="5"/>
      <c r="O9" s="6">
        <v>6466941000</v>
      </c>
      <c r="Q9" s="22">
        <v>-130206866</v>
      </c>
      <c r="S9" s="6">
        <v>6336734134</v>
      </c>
    </row>
    <row r="10" spans="1:19" ht="18.75" x14ac:dyDescent="0.45">
      <c r="A10" s="7" t="s">
        <v>18</v>
      </c>
      <c r="I10" s="15">
        <f>SUM(I9:$I$9)</f>
        <v>0</v>
      </c>
      <c r="K10" s="15">
        <f>SUM(K9:$K$9)</f>
        <v>0</v>
      </c>
      <c r="M10" s="15">
        <f>SUM(M9:$M$9)</f>
        <v>0</v>
      </c>
      <c r="O10" s="7">
        <f>SUM(O9:$O$9)</f>
        <v>6466941000</v>
      </c>
      <c r="Q10" s="23">
        <f>SUM(Q9:$Q$9)</f>
        <v>-130206866</v>
      </c>
      <c r="S10" s="7">
        <f>SUM(S9:$S$9)</f>
        <v>6336734134</v>
      </c>
    </row>
    <row r="11" spans="1:19" ht="18.75" x14ac:dyDescent="0.45">
      <c r="I11" s="8"/>
      <c r="K11" s="8"/>
      <c r="M11" s="8"/>
      <c r="O11" s="8"/>
      <c r="Q11" s="8"/>
      <c r="S11" s="8"/>
    </row>
  </sheetData>
  <sheetProtection algorithmName="SHA-512" hashValue="7+uCeJUBH9HHxqHed3xjYW+UniVquz1q50G9nrvn67KurZf9RJ9zWn1JaQhr2N0J9WKQWwz5na4RXxoIdfhu5w==" saltValue="ZZh1E3SDzC63St7TdnNfDQ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'3'!Print_Area</vt:lpstr>
      <vt:lpstr>'5'!Print_Area</vt:lpstr>
      <vt:lpstr>'7'!Print_Area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Mehdi 2187. Nikpey</cp:lastModifiedBy>
  <cp:lastPrinted>2020-12-27T12:14:43Z</cp:lastPrinted>
  <dcterms:created xsi:type="dcterms:W3CDTF">2020-12-23T08:35:42Z</dcterms:created>
  <dcterms:modified xsi:type="dcterms:W3CDTF">2020-12-29T11:37:22Z</dcterms:modified>
</cp:coreProperties>
</file>