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بازارگردانی مس\99\10\"/>
    </mc:Choice>
  </mc:AlternateContent>
  <bookViews>
    <workbookView xWindow="0" yWindow="0" windowWidth="28755" windowHeight="12180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E10" i="16" l="1"/>
  <c r="C10" i="16"/>
  <c r="I14" i="15"/>
  <c r="K12" i="15" s="1"/>
  <c r="E14" i="15"/>
  <c r="G12" i="15" s="1"/>
  <c r="K10" i="15"/>
  <c r="Q20" i="14"/>
  <c r="O20" i="14"/>
  <c r="M20" i="14"/>
  <c r="K20" i="14"/>
  <c r="I20" i="14"/>
  <c r="G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0" i="12"/>
  <c r="O20" i="12"/>
  <c r="M20" i="12"/>
  <c r="K20" i="12"/>
  <c r="I20" i="12"/>
  <c r="G20" i="12"/>
  <c r="E20" i="12"/>
  <c r="C20" i="12"/>
  <c r="Q16" i="11"/>
  <c r="O16" i="11"/>
  <c r="M16" i="11"/>
  <c r="K16" i="11"/>
  <c r="I16" i="11"/>
  <c r="G16" i="11"/>
  <c r="E16" i="11"/>
  <c r="C16" i="11"/>
  <c r="S24" i="10"/>
  <c r="Q24" i="10"/>
  <c r="O24" i="10"/>
  <c r="M24" i="10"/>
  <c r="K24" i="10"/>
  <c r="I24" i="10"/>
  <c r="S10" i="9"/>
  <c r="Q10" i="9"/>
  <c r="O10" i="9"/>
  <c r="M10" i="9"/>
  <c r="K10" i="9"/>
  <c r="E12" i="8"/>
  <c r="G11" i="8"/>
  <c r="G10" i="8"/>
  <c r="G9" i="8"/>
  <c r="I12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AI20" i="4"/>
  <c r="AG20" i="4"/>
  <c r="AE20" i="4"/>
  <c r="AC20" i="4"/>
  <c r="AA20" i="4"/>
  <c r="Y20" i="4"/>
  <c r="X20" i="4"/>
  <c r="V20" i="4"/>
  <c r="U20" i="4"/>
  <c r="S20" i="4"/>
  <c r="Q20" i="4"/>
  <c r="O20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0" i="15" l="1"/>
  <c r="G11" i="15"/>
  <c r="G9" i="15"/>
  <c r="G14" i="15" s="1"/>
  <c r="K13" i="15"/>
  <c r="K9" i="15"/>
  <c r="K11" i="15"/>
  <c r="K14" i="15" l="1"/>
</calcChain>
</file>

<file path=xl/sharedStrings.xml><?xml version="1.0" encoding="utf-8"?>
<sst xmlns="http://schemas.openxmlformats.org/spreadsheetml/2006/main" count="457" uniqueCount="186">
  <si>
    <t>‫بازارگردانی صنعت مس</t>
  </si>
  <si>
    <t>‫صورت وضعیت پورتفوی</t>
  </si>
  <si>
    <t>‫برای ماه منتهی به 1399/10/30</t>
  </si>
  <si>
    <t>‫1- سرمایه گذاری ها</t>
  </si>
  <si>
    <t>‫1-1- سرمایه گذاری در سهام و حق تقدم سهام</t>
  </si>
  <si>
    <t>‫1399/09/30</t>
  </si>
  <si>
    <t>‫تغییرات طی دوره</t>
  </si>
  <si>
    <t>‫1399/10/30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</si>
  <si>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</si>
  <si>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</si>
  <si>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</si>
  <si>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</si>
  <si>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</si>
  <si>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</si>
  <si>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</si>
  <si>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</si>
  <si>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</si>
  <si>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</si>
  <si>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</si>
  <si>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</si>
  <si>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</si>
  <si>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</si>
  <si>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</si>
  <si>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</si>
  <si>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</si>
  <si>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</si>
  <si>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</si>
  <si>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</si>
  <si>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</si>
  <si>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</si>
  <si>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</si>
  <si>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</si>
  <si>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</si>
  <si>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</si>
  <si>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تمدن011019</t>
  </si>
  <si>
    <t>‫بلی</t>
  </si>
  <si>
    <t>‫فرابورس</t>
  </si>
  <si>
    <t>‫1397/10/19</t>
  </si>
  <si>
    <t>‫1401/10/19</t>
  </si>
  <si>
    <t>‫16</t>
  </si>
  <si>
    <t>‫اوراق سلف شمش فولاد كاوه كيش</t>
  </si>
  <si>
    <t>‫بورس</t>
  </si>
  <si>
    <t>‫1398/06/12</t>
  </si>
  <si>
    <t>‫1400/06/12</t>
  </si>
  <si>
    <t>‫صكوك اجاره خليج فارس- 3ماهه16%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</si>
  <si>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</si>
  <si>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</si>
  <si>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</si>
  <si>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</si>
  <si>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</si>
  <si>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</si>
  <si>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</si>
  <si>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</si>
  <si>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</si>
  <si>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</si>
  <si>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</si>
  <si>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</si>
  <si>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</si>
  <si>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</si>
  <si>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</si>
  <si>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</si>
  <si>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</si>
  <si>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</si>
  <si>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</si>
  <si>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</si>
  <si>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</si>
  <si>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</si>
  <si>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</si>
  <si>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</si>
  <si>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</si>
  <si>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</si>
  <si>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</si>
  <si>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</si>
  <si>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</si>
  <si>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</si>
  <si>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</si>
  <si>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</si>
  <si>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</si>
  <si>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</si>
  <si>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</si>
  <si>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</si>
  <si>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</si>
  <si>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</si>
  <si>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</si>
  <si>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</si>
  <si>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</si>
  <si>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</si>
  <si>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</si>
  <si>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</si>
  <si>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</si>
  <si>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</si>
  <si>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</si>
  <si>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</si>
  <si>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</si>
  <si>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</si>
  <si>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</si>
  <si>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</si>
  <si>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‫1182500076608</t>
  </si>
  <si>
    <t>‫بلند مدت</t>
  </si>
  <si>
    <t>‫19.5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</si>
  <si>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</si>
  <si>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</si>
  <si>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</si>
  <si>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</si>
  <si>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</si>
  <si>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</si>
  <si>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</si>
  <si>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</si>
  <si>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</si>
  <si>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</si>
  <si>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</si>
  <si>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</si>
  <si>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</si>
  <si>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</si>
  <si>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</si>
  <si>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</si>
  <si>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</si>
  <si>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</si>
  <si>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</si>
  <si>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</si>
  <si>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</si>
  <si>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</si>
  <si>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</si>
  <si>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</si>
  <si>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</si>
  <si>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</si>
  <si>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</si>
  <si>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</si>
  <si>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</si>
  <si>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</si>
  <si>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</si>
  <si>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</si>
  <si>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</si>
  <si>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</si>
  <si>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</si>
  <si>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</si>
  <si>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</si>
  <si>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‫1400/04/19</t>
  </si>
  <si>
    <t>‫بلند مدت-1182500076608-سپه</t>
  </si>
  <si>
    <t>‫1399/10/01</t>
  </si>
  <si>
    <t>‫1399/10/25</t>
  </si>
  <si>
    <t>‫1399/12/22</t>
  </si>
  <si>
    <t>‫1399/12/10</t>
  </si>
  <si>
    <t>‫1399/12/20</t>
  </si>
  <si>
    <t>‫كوتاه مدت-104456340-تجارت</t>
  </si>
  <si>
    <t>‫-</t>
  </si>
  <si>
    <t>‫كوتاه مدت-1182305748704-سپه</t>
  </si>
  <si>
    <t>‫كوتاه مدت-70020217-شهر</t>
  </si>
  <si>
    <t>‫1399/12/25</t>
  </si>
  <si>
    <t>‫1400/02/20</t>
  </si>
  <si>
    <t>‫1399/12/28</t>
  </si>
  <si>
    <t>‫1399/12/27</t>
  </si>
  <si>
    <t>‫1399/11/05</t>
  </si>
  <si>
    <t>‫بلند مدت-6174823934-تجارت</t>
  </si>
  <si>
    <t>‫1399/07/01</t>
  </si>
  <si>
    <t>‫20</t>
  </si>
  <si>
    <t>‫مرابحه سلامت6واجدشرايط خاص1400</t>
  </si>
  <si>
    <t>‫1400/03/22</t>
  </si>
  <si>
    <t>‫1400/09/22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</si>
  <si>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</si>
  <si>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</si>
  <si>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</si>
  <si>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</si>
  <si>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</si>
  <si>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</si>
  <si>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</si>
  <si>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</si>
  <si>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</si>
  <si>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</si>
  <si>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</si>
  <si>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</si>
  <si>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</si>
  <si>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</si>
  <si>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</si>
  <si>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</si>
  <si>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</si>
  <si>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</si>
  <si>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</si>
  <si>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سپه</t>
  </si>
  <si>
    <t>‫سپرده بانکی کوتاه مدت - تجارت</t>
  </si>
  <si>
    <t>‫سپرده بانکی کوتاه مدت - سپه</t>
  </si>
  <si>
    <t>‫سپرده بانکی کوتاه مدت - شهر</t>
  </si>
  <si>
    <t>‫سپرده بانکی بلند مدت - تجارت</t>
  </si>
  <si>
    <t>‫6174823934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</si>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</sst>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.00000"/>
  </numFmts>
  <fonts count="7" x14ac:knownFonts="1">
    <font>
      <sz val="11"/>
      <color indexed="8"/>
      <name val="Arial"/>
      <family val="2"/>
      <scheme val="minor"/>
    </font>
    <font>
      <sz val="12"/>
      <name val="B Nazanin"/>
      <charset val="178"/>
    </font>
    <font>
      <sz val="11"/>
      <color indexed="8"/>
      <name val="Arial"/>
      <family val="2"/>
      <scheme val="minor"/>
    </font>
    <font>
      <b/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  <font>
      <sz val="12"/>
      <color rgb="FF005EBB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64" fontId="1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7" fontId="1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right" vertical="center" wrapText="1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/>
    <xf numFmtId="3" fontId="5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10" fontId="1" fillId="0" borderId="0" xfId="1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3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1" fillId="0" borderId="0" xfId="0" applyFont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right" vertical="center"/>
    </xf>
    <xf numFmtId="37" fontId="1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activeCell="O8" sqref="O8"/>
    </sheetView>
  </sheetViews>
  <sheetFormatPr defaultRowHeight="18.75" x14ac:dyDescent="0.45"/>
  <cols>
    <col min="1" max="16384" width="9" style="17"/>
  </cols>
  <sheetData>
    <row r="22" spans="1:10" ht="39.950000000000003" customHeight="1" x14ac:dyDescent="0.45">
      <c r="A22" s="26" t="s">
        <v>0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39.950000000000003" customHeight="1" x14ac:dyDescent="0.45">
      <c r="A23" s="26" t="s">
        <v>1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39.950000000000003" customHeight="1" x14ac:dyDescent="0.45">
      <c r="A24" s="26" t="s">
        <v>2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rightToLeft="1" view="pageBreakPreview" topLeftCell="A8" zoomScale="90" zoomScaleNormal="100" zoomScaleSheetLayoutView="9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1.375" style="17" customWidth="1"/>
    <col min="4" max="4" width="1.375" style="17" customWidth="1"/>
    <col min="5" max="5" width="11.375" style="17" customWidth="1"/>
    <col min="6" max="6" width="1.375" style="17" customWidth="1"/>
    <col min="7" max="7" width="11.375" style="17" customWidth="1"/>
    <col min="8" max="8" width="1.375" style="17" customWidth="1"/>
    <col min="9" max="9" width="18.5" style="17" customWidth="1"/>
    <col min="10" max="10" width="1.375" style="17" customWidth="1"/>
    <col min="11" max="11" width="14.25" style="17" customWidth="1"/>
    <col min="12" max="12" width="1.375" style="17" customWidth="1"/>
    <col min="13" max="13" width="18.5" style="17" customWidth="1"/>
    <col min="14" max="14" width="1.375" style="17" customWidth="1"/>
    <col min="15" max="15" width="18.5" style="17" customWidth="1"/>
    <col min="16" max="16" width="1.375" style="17" customWidth="1"/>
    <col min="17" max="17" width="14.25" style="17" customWidth="1"/>
    <col min="18" max="18" width="1.375" style="17" customWidth="1"/>
    <col min="19" max="19" width="18.5" style="17" customWidth="1"/>
    <col min="20" max="16384" width="9" style="17"/>
  </cols>
  <sheetData>
    <row r="1" spans="1:1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33" t="s">
        <v>133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I7" s="28" t="s">
        <v>125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42" x14ac:dyDescent="0.45">
      <c r="A8" s="12" t="s">
        <v>111</v>
      </c>
      <c r="C8" s="2" t="s">
        <v>134</v>
      </c>
      <c r="E8" s="2" t="s">
        <v>31</v>
      </c>
      <c r="G8" s="2" t="s">
        <v>86</v>
      </c>
      <c r="I8" s="2" t="s">
        <v>135</v>
      </c>
      <c r="K8" s="2" t="s">
        <v>130</v>
      </c>
      <c r="M8" s="2" t="s">
        <v>136</v>
      </c>
      <c r="O8" s="2" t="s">
        <v>135</v>
      </c>
      <c r="Q8" s="2" t="s">
        <v>130</v>
      </c>
      <c r="S8" s="2" t="s">
        <v>136</v>
      </c>
    </row>
    <row r="9" spans="1:19" ht="37.5" x14ac:dyDescent="0.45">
      <c r="A9" s="3" t="s">
        <v>34</v>
      </c>
      <c r="C9" s="4" t="s">
        <v>137</v>
      </c>
      <c r="E9" s="4" t="s">
        <v>38</v>
      </c>
      <c r="G9" s="4" t="s">
        <v>39</v>
      </c>
      <c r="I9" s="5">
        <v>327119</v>
      </c>
      <c r="K9" s="1">
        <v>0</v>
      </c>
      <c r="M9" s="5">
        <v>327119</v>
      </c>
      <c r="O9" s="5">
        <v>98550880</v>
      </c>
      <c r="Q9" s="1">
        <v>0</v>
      </c>
      <c r="S9" s="5">
        <v>98550880</v>
      </c>
    </row>
    <row r="10" spans="1:19" ht="37.5" x14ac:dyDescent="0.45">
      <c r="A10" s="3" t="s">
        <v>138</v>
      </c>
      <c r="C10" s="4" t="s">
        <v>139</v>
      </c>
      <c r="E10" s="4" t="s">
        <v>140</v>
      </c>
      <c r="G10" s="4" t="s">
        <v>99</v>
      </c>
      <c r="I10" s="5">
        <v>833424644</v>
      </c>
      <c r="K10" s="5">
        <v>-15394054</v>
      </c>
      <c r="M10" s="5">
        <v>818030590</v>
      </c>
      <c r="O10" s="5">
        <v>9680547874</v>
      </c>
      <c r="Q10" s="1">
        <v>0</v>
      </c>
      <c r="S10" s="5">
        <v>9680547874</v>
      </c>
    </row>
    <row r="11" spans="1:19" ht="37.5" x14ac:dyDescent="0.45">
      <c r="A11" s="3" t="s">
        <v>44</v>
      </c>
      <c r="C11" s="4" t="s">
        <v>141</v>
      </c>
      <c r="E11" s="4" t="s">
        <v>46</v>
      </c>
      <c r="G11" s="4" t="s">
        <v>39</v>
      </c>
      <c r="I11" s="5">
        <v>113776969</v>
      </c>
      <c r="K11" s="1">
        <v>0</v>
      </c>
      <c r="M11" s="5">
        <v>113776969</v>
      </c>
      <c r="O11" s="5">
        <v>1315635819</v>
      </c>
      <c r="Q11" s="1">
        <v>0</v>
      </c>
      <c r="S11" s="5">
        <v>1315635819</v>
      </c>
    </row>
    <row r="12" spans="1:19" ht="37.5" x14ac:dyDescent="0.45">
      <c r="A12" s="3" t="s">
        <v>47</v>
      </c>
      <c r="C12" s="4" t="s">
        <v>142</v>
      </c>
      <c r="E12" s="4" t="s">
        <v>49</v>
      </c>
      <c r="G12" s="4" t="s">
        <v>39</v>
      </c>
      <c r="I12" s="5">
        <v>337132649</v>
      </c>
      <c r="K12" s="1">
        <v>0</v>
      </c>
      <c r="M12" s="5">
        <v>337132649</v>
      </c>
      <c r="O12" s="5">
        <v>1357391039</v>
      </c>
      <c r="Q12" s="1">
        <v>0</v>
      </c>
      <c r="S12" s="5">
        <v>1357391039</v>
      </c>
    </row>
    <row r="13" spans="1:19" ht="37.5" x14ac:dyDescent="0.45">
      <c r="A13" s="3" t="s">
        <v>50</v>
      </c>
      <c r="C13" s="4" t="s">
        <v>143</v>
      </c>
      <c r="E13" s="4" t="s">
        <v>52</v>
      </c>
      <c r="G13" s="4" t="s">
        <v>39</v>
      </c>
      <c r="I13" s="5">
        <v>30472714</v>
      </c>
      <c r="K13" s="1">
        <v>0</v>
      </c>
      <c r="M13" s="5">
        <v>30472714</v>
      </c>
      <c r="O13" s="5">
        <v>665306376</v>
      </c>
      <c r="Q13" s="1">
        <v>0</v>
      </c>
      <c r="S13" s="5">
        <v>665306376</v>
      </c>
    </row>
    <row r="14" spans="1:19" ht="37.5" x14ac:dyDescent="0.45">
      <c r="A14" s="3" t="s">
        <v>144</v>
      </c>
      <c r="C14" s="4" t="s">
        <v>139</v>
      </c>
      <c r="E14" s="4" t="s">
        <v>145</v>
      </c>
      <c r="G14" s="1">
        <v>0</v>
      </c>
      <c r="I14" s="5">
        <v>78163</v>
      </c>
      <c r="K14" s="1">
        <v>0</v>
      </c>
      <c r="M14" s="5">
        <v>78163</v>
      </c>
      <c r="O14" s="5">
        <v>118957652</v>
      </c>
      <c r="Q14" s="1">
        <v>0</v>
      </c>
      <c r="S14" s="5">
        <v>118957652</v>
      </c>
    </row>
    <row r="15" spans="1:19" ht="37.5" x14ac:dyDescent="0.45">
      <c r="A15" s="3" t="s">
        <v>146</v>
      </c>
      <c r="C15" s="4" t="s">
        <v>139</v>
      </c>
      <c r="E15" s="4" t="s">
        <v>145</v>
      </c>
      <c r="G15" s="1">
        <v>0</v>
      </c>
      <c r="I15" s="5">
        <v>959016393</v>
      </c>
      <c r="K15" s="1">
        <v>0</v>
      </c>
      <c r="M15" s="5">
        <v>959016393</v>
      </c>
      <c r="O15" s="5">
        <v>1192363555</v>
      </c>
      <c r="Q15" s="1">
        <v>0</v>
      </c>
      <c r="S15" s="5">
        <v>1192363555</v>
      </c>
    </row>
    <row r="16" spans="1:19" x14ac:dyDescent="0.45">
      <c r="A16" s="3" t="s">
        <v>147</v>
      </c>
      <c r="C16" s="4" t="s">
        <v>139</v>
      </c>
      <c r="E16" s="4" t="s">
        <v>145</v>
      </c>
      <c r="G16" s="1">
        <v>0</v>
      </c>
      <c r="I16" s="5">
        <v>6007</v>
      </c>
      <c r="K16" s="1">
        <v>0</v>
      </c>
      <c r="M16" s="5">
        <v>6007</v>
      </c>
      <c r="O16" s="5">
        <v>12047784411</v>
      </c>
      <c r="Q16" s="1">
        <v>0</v>
      </c>
      <c r="S16" s="5">
        <v>12047784411</v>
      </c>
    </row>
    <row r="17" spans="1:19" ht="37.5" x14ac:dyDescent="0.45">
      <c r="A17" s="3" t="s">
        <v>53</v>
      </c>
      <c r="C17" s="4" t="s">
        <v>148</v>
      </c>
      <c r="E17" s="4" t="s">
        <v>55</v>
      </c>
      <c r="G17" s="4" t="s">
        <v>56</v>
      </c>
      <c r="I17" s="5">
        <v>256662740</v>
      </c>
      <c r="K17" s="1">
        <v>0</v>
      </c>
      <c r="M17" s="5">
        <v>256662740</v>
      </c>
      <c r="O17" s="5">
        <v>2194214227</v>
      </c>
      <c r="Q17" s="1">
        <v>0</v>
      </c>
      <c r="S17" s="5">
        <v>2194214227</v>
      </c>
    </row>
    <row r="18" spans="1:19" ht="37.5" x14ac:dyDescent="0.45">
      <c r="A18" s="3" t="s">
        <v>57</v>
      </c>
      <c r="C18" s="4" t="s">
        <v>149</v>
      </c>
      <c r="E18" s="4" t="s">
        <v>59</v>
      </c>
      <c r="G18" s="4" t="s">
        <v>60</v>
      </c>
      <c r="I18" s="5">
        <v>64642733</v>
      </c>
      <c r="K18" s="1">
        <v>0</v>
      </c>
      <c r="M18" s="5">
        <v>64642733</v>
      </c>
      <c r="O18" s="5">
        <v>912045228</v>
      </c>
      <c r="Q18" s="1">
        <v>0</v>
      </c>
      <c r="S18" s="5">
        <v>912045228</v>
      </c>
    </row>
    <row r="19" spans="1:19" ht="37.5" x14ac:dyDescent="0.45">
      <c r="A19" s="3" t="s">
        <v>61</v>
      </c>
      <c r="C19" s="4" t="s">
        <v>150</v>
      </c>
      <c r="E19" s="4" t="s">
        <v>64</v>
      </c>
      <c r="G19" s="4" t="s">
        <v>56</v>
      </c>
      <c r="I19" s="5">
        <v>40395491</v>
      </c>
      <c r="K19" s="1">
        <v>0</v>
      </c>
      <c r="M19" s="5">
        <v>40395491</v>
      </c>
      <c r="O19" s="5">
        <v>405639355</v>
      </c>
      <c r="Q19" s="1">
        <v>0</v>
      </c>
      <c r="S19" s="5">
        <v>405639355</v>
      </c>
    </row>
    <row r="20" spans="1:19" ht="37.5" x14ac:dyDescent="0.45">
      <c r="A20" s="3" t="s">
        <v>65</v>
      </c>
      <c r="C20" s="4" t="s">
        <v>151</v>
      </c>
      <c r="E20" s="4" t="s">
        <v>67</v>
      </c>
      <c r="G20" s="4" t="s">
        <v>56</v>
      </c>
      <c r="I20" s="5">
        <v>302202185</v>
      </c>
      <c r="K20" s="1">
        <v>0</v>
      </c>
      <c r="M20" s="5">
        <v>302202185</v>
      </c>
      <c r="O20" s="5">
        <v>3160058590</v>
      </c>
      <c r="Q20" s="1">
        <v>0</v>
      </c>
      <c r="S20" s="5">
        <v>3160058590</v>
      </c>
    </row>
    <row r="21" spans="1:19" ht="37.5" x14ac:dyDescent="0.45">
      <c r="A21" s="3" t="s">
        <v>68</v>
      </c>
      <c r="C21" s="4" t="s">
        <v>152</v>
      </c>
      <c r="E21" s="4" t="s">
        <v>70</v>
      </c>
      <c r="G21" s="4" t="s">
        <v>71</v>
      </c>
      <c r="I21" s="5">
        <v>354270642</v>
      </c>
      <c r="K21" s="1">
        <v>0</v>
      </c>
      <c r="M21" s="5">
        <v>354270642</v>
      </c>
      <c r="O21" s="5">
        <v>3215101834</v>
      </c>
      <c r="Q21" s="1">
        <v>0</v>
      </c>
      <c r="S21" s="5">
        <v>3215101834</v>
      </c>
    </row>
    <row r="22" spans="1:19" ht="37.5" x14ac:dyDescent="0.45">
      <c r="A22" s="3" t="s">
        <v>153</v>
      </c>
      <c r="C22" s="4" t="s">
        <v>139</v>
      </c>
      <c r="E22" s="4" t="s">
        <v>154</v>
      </c>
      <c r="G22" s="4" t="s">
        <v>155</v>
      </c>
      <c r="N22" s="4"/>
      <c r="O22" s="5">
        <v>93977091</v>
      </c>
      <c r="Q22" s="1">
        <v>0</v>
      </c>
      <c r="S22" s="5">
        <v>93977091</v>
      </c>
    </row>
    <row r="23" spans="1:19" ht="37.5" x14ac:dyDescent="0.45">
      <c r="A23" s="3" t="s">
        <v>156</v>
      </c>
      <c r="C23" s="4" t="s">
        <v>157</v>
      </c>
      <c r="E23" s="4" t="s">
        <v>158</v>
      </c>
      <c r="G23" s="4" t="s">
        <v>60</v>
      </c>
      <c r="N23" s="4"/>
      <c r="O23" s="5">
        <v>64042657</v>
      </c>
      <c r="Q23" s="1">
        <v>0</v>
      </c>
      <c r="S23" s="5">
        <v>64042657</v>
      </c>
    </row>
    <row r="24" spans="1:19" ht="19.5" thickBot="1" x14ac:dyDescent="0.5">
      <c r="A24" s="7" t="s">
        <v>18</v>
      </c>
      <c r="I24" s="7">
        <f>SUM(I9:$I$23)</f>
        <v>3292408449</v>
      </c>
      <c r="K24" s="7">
        <f>SUM(K9:$K$23)</f>
        <v>-15394054</v>
      </c>
      <c r="M24" s="7">
        <f>SUM(M9:$M$23)</f>
        <v>3277014395</v>
      </c>
      <c r="O24" s="7">
        <f>SUM(O9:$O$23)</f>
        <v>36521616588</v>
      </c>
      <c r="Q24" s="11">
        <f>SUM(Q9:$Q$23)</f>
        <v>0</v>
      </c>
      <c r="S24" s="7">
        <f>SUM(S9:$S$23)</f>
        <v>36521616588</v>
      </c>
    </row>
    <row r="25" spans="1:19" ht="19.5" thickTop="1" x14ac:dyDescent="0.45">
      <c r="I25" s="9"/>
      <c r="K25" s="9"/>
      <c r="M25" s="9"/>
      <c r="O25" s="9"/>
      <c r="Q25" s="9"/>
      <c r="S25" s="9"/>
    </row>
  </sheetData>
  <sheetProtection algorithmName="SHA-512" hashValue="JcWobRrIZegg/GncNvSqmnrYnz6f9jy0nOBxoYLAGwe3FHei68d1NP/GjzYci2aSuReo5bL8pXO0L9xJsOGFMA==" saltValue="ifgTaBR7XXT4+xfm9mGc0A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90" zoomScaleNormal="100" zoomScaleSheetLayoutView="9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2.75" style="17" customWidth="1"/>
    <col min="4" max="4" width="1.375" style="17" customWidth="1"/>
    <col min="5" max="5" width="17" style="17" customWidth="1"/>
    <col min="6" max="6" width="1.375" style="17" customWidth="1"/>
    <col min="7" max="7" width="17" style="17" customWidth="1"/>
    <col min="8" max="8" width="1.375" style="17" customWidth="1"/>
    <col min="9" max="9" width="17" style="17" customWidth="1"/>
    <col min="10" max="10" width="1.375" style="17" customWidth="1"/>
    <col min="11" max="11" width="14.75" style="17" bestFit="1" customWidth="1"/>
    <col min="12" max="12" width="1.375" style="17" customWidth="1"/>
    <col min="13" max="13" width="21.125" style="17" bestFit="1" customWidth="1"/>
    <col min="14" max="14" width="1.375" style="17" customWidth="1"/>
    <col min="15" max="15" width="20.75" style="17" bestFit="1" customWidth="1"/>
    <col min="16" max="16" width="1.375" style="17" customWidth="1"/>
    <col min="17" max="17" width="28.25" style="17" bestFit="1" customWidth="1"/>
    <col min="18" max="16384" width="9" style="17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3" t="s">
        <v>159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125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42" x14ac:dyDescent="0.45">
      <c r="A8" s="12" t="s">
        <v>111</v>
      </c>
      <c r="C8" s="2" t="s">
        <v>9</v>
      </c>
      <c r="E8" s="2" t="s">
        <v>11</v>
      </c>
      <c r="G8" s="2" t="s">
        <v>160</v>
      </c>
      <c r="I8" s="2" t="s">
        <v>161</v>
      </c>
      <c r="K8" s="2" t="s">
        <v>9</v>
      </c>
      <c r="M8" s="2" t="s">
        <v>11</v>
      </c>
      <c r="O8" s="2" t="s">
        <v>160</v>
      </c>
      <c r="Q8" s="2" t="s">
        <v>161</v>
      </c>
    </row>
    <row r="9" spans="1:17" ht="37.5" x14ac:dyDescent="0.45">
      <c r="A9" s="3" t="s">
        <v>34</v>
      </c>
      <c r="C9" s="5">
        <v>200</v>
      </c>
      <c r="E9" s="5">
        <v>186400747</v>
      </c>
      <c r="G9" s="5">
        <v>196604302</v>
      </c>
      <c r="I9" s="5">
        <v>-10203555</v>
      </c>
      <c r="K9" s="5">
        <v>1250</v>
      </c>
      <c r="M9" s="5">
        <v>1188274773</v>
      </c>
      <c r="O9" s="5">
        <v>1228766991</v>
      </c>
      <c r="Q9" s="5">
        <v>-40492218</v>
      </c>
    </row>
    <row r="10" spans="1:17" ht="37.5" x14ac:dyDescent="0.45">
      <c r="A10" s="3" t="s">
        <v>40</v>
      </c>
      <c r="C10" s="18">
        <v>0</v>
      </c>
      <c r="D10" s="20"/>
      <c r="E10" s="18">
        <v>0</v>
      </c>
      <c r="F10" s="20"/>
      <c r="G10" s="18">
        <v>0</v>
      </c>
      <c r="H10" s="20"/>
      <c r="I10" s="18">
        <v>0</v>
      </c>
      <c r="J10" s="4"/>
      <c r="K10" s="5">
        <v>15</v>
      </c>
      <c r="M10" s="5">
        <v>52477688</v>
      </c>
      <c r="O10" s="5">
        <v>54806585</v>
      </c>
      <c r="Q10" s="5">
        <v>-2328897</v>
      </c>
    </row>
    <row r="11" spans="1:17" ht="37.5" x14ac:dyDescent="0.45">
      <c r="A11" s="3" t="s">
        <v>44</v>
      </c>
      <c r="C11" s="5">
        <v>200</v>
      </c>
      <c r="E11" s="5">
        <v>180695740</v>
      </c>
      <c r="G11" s="5">
        <v>181218844</v>
      </c>
      <c r="I11" s="5">
        <v>-523104</v>
      </c>
      <c r="K11" s="5">
        <v>4400</v>
      </c>
      <c r="M11" s="5">
        <v>3865130190</v>
      </c>
      <c r="O11" s="5">
        <v>3987437497</v>
      </c>
      <c r="Q11" s="5">
        <v>-122307307</v>
      </c>
    </row>
    <row r="12" spans="1:17" ht="37.5" x14ac:dyDescent="0.45">
      <c r="A12" s="3" t="s">
        <v>50</v>
      </c>
      <c r="C12" s="5">
        <v>348</v>
      </c>
      <c r="E12" s="5">
        <v>320057780</v>
      </c>
      <c r="G12" s="5">
        <v>329049793</v>
      </c>
      <c r="I12" s="5">
        <v>-8992013</v>
      </c>
      <c r="K12" s="5">
        <v>7800</v>
      </c>
      <c r="M12" s="5">
        <v>6911147454</v>
      </c>
      <c r="O12" s="5">
        <v>7376567732</v>
      </c>
      <c r="Q12" s="5">
        <v>-465420278</v>
      </c>
    </row>
    <row r="13" spans="1:17" ht="37.5" x14ac:dyDescent="0.45">
      <c r="A13" s="3" t="s">
        <v>156</v>
      </c>
      <c r="C13" s="18">
        <v>0</v>
      </c>
      <c r="E13" s="18">
        <v>0</v>
      </c>
      <c r="G13" s="18">
        <v>0</v>
      </c>
      <c r="I13" s="18">
        <v>0</v>
      </c>
      <c r="J13" s="4"/>
      <c r="K13" s="5">
        <v>600</v>
      </c>
      <c r="M13" s="5">
        <v>602352693</v>
      </c>
      <c r="O13" s="5">
        <v>563503593</v>
      </c>
      <c r="Q13" s="5">
        <v>38849100</v>
      </c>
    </row>
    <row r="14" spans="1:17" ht="37.5" x14ac:dyDescent="0.45">
      <c r="A14" s="3" t="s">
        <v>57</v>
      </c>
      <c r="C14" s="18">
        <v>0</v>
      </c>
      <c r="E14" s="18">
        <v>0</v>
      </c>
      <c r="G14" s="18">
        <v>0</v>
      </c>
      <c r="I14" s="18">
        <v>0</v>
      </c>
      <c r="J14" s="4"/>
      <c r="K14" s="5">
        <v>2000</v>
      </c>
      <c r="M14" s="5">
        <v>2023139800</v>
      </c>
      <c r="O14" s="5">
        <v>1850352700</v>
      </c>
      <c r="Q14" s="5">
        <v>172787100</v>
      </c>
    </row>
    <row r="15" spans="1:17" x14ac:dyDescent="0.45">
      <c r="A15" s="3" t="s">
        <v>17</v>
      </c>
      <c r="C15" s="5">
        <v>334395</v>
      </c>
      <c r="E15" s="5">
        <v>4671744265</v>
      </c>
      <c r="G15" s="5">
        <v>4745254015</v>
      </c>
      <c r="I15" s="5">
        <v>-73509750</v>
      </c>
      <c r="K15" s="5">
        <v>220211309</v>
      </c>
      <c r="M15" s="5">
        <v>4823565007902</v>
      </c>
      <c r="O15" s="5">
        <v>4127645980759</v>
      </c>
      <c r="Q15" s="5">
        <v>695919027143</v>
      </c>
    </row>
    <row r="16" spans="1:17" x14ac:dyDescent="0.45">
      <c r="A16" s="7" t="s">
        <v>18</v>
      </c>
      <c r="C16" s="7">
        <f>SUM(C9:$C$15)</f>
        <v>335143</v>
      </c>
      <c r="E16" s="7">
        <f>SUM(E9:$E$15)</f>
        <v>5358898532</v>
      </c>
      <c r="G16" s="7">
        <f>SUM(G9:$G$15)</f>
        <v>5452126954</v>
      </c>
      <c r="I16" s="7">
        <f>SUM(I9:$I$15)</f>
        <v>-93228422</v>
      </c>
      <c r="K16" s="7">
        <f>SUM(K9:$K$15)</f>
        <v>220227374</v>
      </c>
      <c r="M16" s="7">
        <f>SUM(M9:$M$15)</f>
        <v>4838207530500</v>
      </c>
      <c r="O16" s="7">
        <f>SUM(O9:$O$15)</f>
        <v>4142707415857</v>
      </c>
      <c r="Q16" s="7">
        <f>SUM(Q9:$Q$15)</f>
        <v>695500114643</v>
      </c>
    </row>
    <row r="17" spans="1:17" x14ac:dyDescent="0.45">
      <c r="C17" s="9"/>
      <c r="E17" s="9"/>
      <c r="G17" s="9"/>
      <c r="I17" s="9"/>
      <c r="K17" s="9"/>
      <c r="M17" s="9"/>
      <c r="O17" s="9"/>
      <c r="Q17" s="9"/>
    </row>
    <row r="19" spans="1:17" x14ac:dyDescent="0.45">
      <c r="A19" s="34" t="s">
        <v>162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</sheetData>
  <sheetProtection algorithmName="SHA-512" hashValue="UxdH3dkoDe7bXP5hIzE5EL1Myk5hLdnC6Iw6azxgjeJJWBVNPv5jikcL0oApAajDxohqYM/OVpvtqWPW+O09iQ==" saltValue="59s15ym+8P4a9q+C0C5khg==" spinCount="100000" sheet="1" objects="1" scenarios="1" selectLockedCells="1" autoFilter="0" selectUnlockedCell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rightToLeft="1" view="pageBreakPreview" topLeftCell="A4" zoomScale="90" zoomScaleNormal="100" zoomScaleSheetLayoutView="9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6.125" style="17" bestFit="1" customWidth="1"/>
    <col min="4" max="4" width="1.375" style="17" customWidth="1"/>
    <col min="5" max="5" width="22" style="17" bestFit="1" customWidth="1"/>
    <col min="6" max="6" width="1.375" style="17" customWidth="1"/>
    <col min="7" max="7" width="22" style="17" bestFit="1" customWidth="1"/>
    <col min="8" max="8" width="1.375" style="17" customWidth="1"/>
    <col min="9" max="9" width="32.625" style="17" bestFit="1" customWidth="1"/>
    <col min="10" max="10" width="1.375" style="17" customWidth="1"/>
    <col min="11" max="11" width="16.125" style="17" bestFit="1" customWidth="1"/>
    <col min="12" max="12" width="1.375" style="17" customWidth="1"/>
    <col min="13" max="13" width="22" style="17" bestFit="1" customWidth="1"/>
    <col min="14" max="14" width="1.375" style="17" customWidth="1"/>
    <col min="15" max="15" width="21.625" style="17" bestFit="1" customWidth="1"/>
    <col min="16" max="16" width="1.375" style="17" customWidth="1"/>
    <col min="17" max="17" width="32.625" style="17" bestFit="1" customWidth="1"/>
    <col min="18" max="16384" width="9" style="17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3" t="s">
        <v>163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125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21" x14ac:dyDescent="0.45">
      <c r="A8" s="12" t="s">
        <v>111</v>
      </c>
      <c r="C8" s="2" t="s">
        <v>9</v>
      </c>
      <c r="E8" s="2" t="s">
        <v>11</v>
      </c>
      <c r="G8" s="2" t="s">
        <v>160</v>
      </c>
      <c r="I8" s="2" t="s">
        <v>164</v>
      </c>
      <c r="K8" s="2" t="s">
        <v>9</v>
      </c>
      <c r="M8" s="2" t="s">
        <v>11</v>
      </c>
      <c r="O8" s="2" t="s">
        <v>160</v>
      </c>
      <c r="Q8" s="2" t="s">
        <v>164</v>
      </c>
    </row>
    <row r="9" spans="1:17" ht="37.5" x14ac:dyDescent="0.45">
      <c r="A9" s="3" t="s">
        <v>34</v>
      </c>
      <c r="C9" s="1">
        <v>0</v>
      </c>
      <c r="E9" s="1">
        <v>0</v>
      </c>
      <c r="G9" s="5">
        <v>-8463583</v>
      </c>
      <c r="I9" s="5">
        <v>8463583</v>
      </c>
      <c r="K9" s="1">
        <v>0</v>
      </c>
      <c r="M9" s="1">
        <v>0</v>
      </c>
      <c r="O9" s="1">
        <v>0</v>
      </c>
      <c r="Q9" s="1">
        <v>0</v>
      </c>
    </row>
    <row r="10" spans="1:17" ht="37.5" x14ac:dyDescent="0.45">
      <c r="A10" s="3" t="s">
        <v>40</v>
      </c>
      <c r="C10" s="5">
        <v>4960</v>
      </c>
      <c r="E10" s="5">
        <v>20667827993</v>
      </c>
      <c r="G10" s="5">
        <v>20809626229</v>
      </c>
      <c r="I10" s="5">
        <v>-141798236</v>
      </c>
      <c r="K10" s="5">
        <v>4960</v>
      </c>
      <c r="M10" s="5">
        <v>20667827993</v>
      </c>
      <c r="O10" s="5">
        <v>18130088877</v>
      </c>
      <c r="Q10" s="5">
        <v>2537739116</v>
      </c>
    </row>
    <row r="11" spans="1:17" ht="37.5" x14ac:dyDescent="0.45">
      <c r="A11" s="3" t="s">
        <v>44</v>
      </c>
      <c r="C11" s="5">
        <v>8700</v>
      </c>
      <c r="E11" s="5">
        <v>7946034945</v>
      </c>
      <c r="G11" s="5">
        <v>7691829383</v>
      </c>
      <c r="I11" s="5">
        <v>254205562</v>
      </c>
      <c r="K11" s="5">
        <v>8700</v>
      </c>
      <c r="M11" s="5">
        <v>7946034945</v>
      </c>
      <c r="O11" s="5">
        <v>7887555065</v>
      </c>
      <c r="Q11" s="5">
        <v>58479880</v>
      </c>
    </row>
    <row r="12" spans="1:17" ht="37.5" x14ac:dyDescent="0.45">
      <c r="A12" s="3" t="s">
        <v>47</v>
      </c>
      <c r="C12" s="5">
        <v>24920</v>
      </c>
      <c r="E12" s="5">
        <v>23489744380</v>
      </c>
      <c r="G12" s="5">
        <v>23027802063</v>
      </c>
      <c r="I12" s="5">
        <v>461942317</v>
      </c>
      <c r="K12" s="5">
        <v>24920</v>
      </c>
      <c r="M12" s="5">
        <v>23489744380</v>
      </c>
      <c r="O12" s="5">
        <v>24681310019</v>
      </c>
      <c r="Q12" s="5">
        <v>-1191565639</v>
      </c>
    </row>
    <row r="13" spans="1:17" ht="37.5" x14ac:dyDescent="0.45">
      <c r="A13" s="3" t="s">
        <v>50</v>
      </c>
      <c r="C13" s="5">
        <v>2200</v>
      </c>
      <c r="E13" s="5">
        <v>2067599902</v>
      </c>
      <c r="G13" s="5">
        <v>1881545703</v>
      </c>
      <c r="I13" s="5">
        <v>186054199</v>
      </c>
      <c r="K13" s="5">
        <v>2200</v>
      </c>
      <c r="M13" s="5">
        <v>2067599902</v>
      </c>
      <c r="O13" s="5">
        <v>2081415022</v>
      </c>
      <c r="Q13" s="5">
        <v>-13815120</v>
      </c>
    </row>
    <row r="14" spans="1:17" ht="37.5" x14ac:dyDescent="0.45">
      <c r="A14" s="3" t="s">
        <v>53</v>
      </c>
      <c r="C14" s="5">
        <v>17000</v>
      </c>
      <c r="E14" s="5">
        <v>10617296875</v>
      </c>
      <c r="G14" s="5">
        <v>10620484375</v>
      </c>
      <c r="I14" s="5">
        <v>-3187500</v>
      </c>
      <c r="K14" s="5">
        <v>17000</v>
      </c>
      <c r="M14" s="5">
        <v>10617296875</v>
      </c>
      <c r="O14" s="5">
        <v>15625641686</v>
      </c>
      <c r="Q14" s="5">
        <v>-5008344811</v>
      </c>
    </row>
    <row r="15" spans="1:17" ht="37.5" x14ac:dyDescent="0.45">
      <c r="A15" s="3" t="s">
        <v>57</v>
      </c>
      <c r="C15" s="5">
        <v>4800</v>
      </c>
      <c r="E15" s="5">
        <v>4748554800</v>
      </c>
      <c r="G15" s="5">
        <v>4641234637</v>
      </c>
      <c r="I15" s="5">
        <v>107320163</v>
      </c>
      <c r="K15" s="5">
        <v>4800</v>
      </c>
      <c r="M15" s="5">
        <v>4748554800</v>
      </c>
      <c r="O15" s="5">
        <v>4442910960</v>
      </c>
      <c r="Q15" s="5">
        <v>305643840</v>
      </c>
    </row>
    <row r="16" spans="1:17" ht="37.5" x14ac:dyDescent="0.45">
      <c r="A16" s="3" t="s">
        <v>61</v>
      </c>
      <c r="C16" s="5">
        <v>2810</v>
      </c>
      <c r="E16" s="5">
        <v>2414847965</v>
      </c>
      <c r="G16" s="5">
        <v>2415572945</v>
      </c>
      <c r="I16" s="5">
        <v>-724980</v>
      </c>
      <c r="K16" s="5">
        <v>2810</v>
      </c>
      <c r="M16" s="5">
        <v>2414847965</v>
      </c>
      <c r="O16" s="5">
        <v>2744442504</v>
      </c>
      <c r="Q16" s="5">
        <v>-329594539</v>
      </c>
    </row>
    <row r="17" spans="1:17" ht="37.5" x14ac:dyDescent="0.45">
      <c r="A17" s="3" t="s">
        <v>65</v>
      </c>
      <c r="C17" s="5">
        <v>21000</v>
      </c>
      <c r="E17" s="5">
        <v>19578795075</v>
      </c>
      <c r="G17" s="5">
        <v>20424315975</v>
      </c>
      <c r="I17" s="5">
        <v>-845520900</v>
      </c>
      <c r="K17" s="5">
        <v>21000</v>
      </c>
      <c r="M17" s="5">
        <v>19578795075</v>
      </c>
      <c r="O17" s="5">
        <v>20340372666</v>
      </c>
      <c r="Q17" s="5">
        <v>-761577591</v>
      </c>
    </row>
    <row r="18" spans="1:17" x14ac:dyDescent="0.45">
      <c r="A18" s="3" t="s">
        <v>17</v>
      </c>
      <c r="C18" s="5">
        <v>1034828115</v>
      </c>
      <c r="E18" s="5">
        <v>10247352708223</v>
      </c>
      <c r="G18" s="5">
        <v>15334729555967</v>
      </c>
      <c r="I18" s="5">
        <v>-5087376847744</v>
      </c>
      <c r="K18" s="5">
        <v>1034828115</v>
      </c>
      <c r="M18" s="5">
        <v>10247352708223</v>
      </c>
      <c r="O18" s="5">
        <v>14048692081745</v>
      </c>
      <c r="Q18" s="5">
        <v>-3801339373522</v>
      </c>
    </row>
    <row r="19" spans="1:17" ht="37.5" x14ac:dyDescent="0.45">
      <c r="A19" s="3" t="s">
        <v>68</v>
      </c>
      <c r="C19" s="5">
        <v>22500</v>
      </c>
      <c r="E19" s="5">
        <v>14839233750</v>
      </c>
      <c r="G19" s="5">
        <v>14843688750</v>
      </c>
      <c r="I19" s="5">
        <v>-4455000</v>
      </c>
      <c r="K19" s="5">
        <v>22500</v>
      </c>
      <c r="M19" s="5">
        <v>14839233750</v>
      </c>
      <c r="O19" s="5">
        <v>20290859148</v>
      </c>
      <c r="Q19" s="5">
        <v>-5451625398</v>
      </c>
    </row>
    <row r="20" spans="1:17" x14ac:dyDescent="0.45">
      <c r="A20" s="7" t="s">
        <v>18</v>
      </c>
      <c r="C20" s="7">
        <f>SUM(C9:$C$19)</f>
        <v>1034937005</v>
      </c>
      <c r="E20" s="7">
        <f>SUM(E9:$E$19)</f>
        <v>10353722643908</v>
      </c>
      <c r="G20" s="7">
        <f>SUM(G9:$G$19)</f>
        <v>15441077192444</v>
      </c>
      <c r="I20" s="7">
        <f>SUM(I9:$I$19)</f>
        <v>-5087354548536</v>
      </c>
      <c r="K20" s="7">
        <f>SUM(K9:$K$19)</f>
        <v>1034937005</v>
      </c>
      <c r="M20" s="7">
        <f>SUM(M9:$M$19)</f>
        <v>10353722643908</v>
      </c>
      <c r="O20" s="7">
        <f>SUM(O9:$O$19)</f>
        <v>14164916677692</v>
      </c>
      <c r="Q20" s="7">
        <f>SUM(Q9:$Q$19)</f>
        <v>-3811194033784</v>
      </c>
    </row>
    <row r="21" spans="1:17" x14ac:dyDescent="0.45">
      <c r="C21" s="9"/>
      <c r="E21" s="9"/>
      <c r="G21" s="9"/>
      <c r="I21" s="9"/>
      <c r="K21" s="9"/>
      <c r="M21" s="9"/>
      <c r="O21" s="9"/>
      <c r="Q21" s="9"/>
    </row>
    <row r="23" spans="1:17" x14ac:dyDescent="0.45">
      <c r="A23" s="34" t="s">
        <v>162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</sheetData>
  <sheetProtection algorithmName="SHA-512" hashValue="VSrtO4LvZT8YY5YHmUVYsI2L96qQMAQd1Aflgp9RguhbDEuB+0RSRZA/8eo02b5TywZu9NLsuJp4AFb76fsjiQ==" saltValue="poBlrVEmyt6IVcGvjEjjzQ==" spinCount="100000" sheet="1" objects="1" scenarios="1" selectLockedCells="1" autoFilter="0" selectUnlockedCells="1"/>
  <mergeCells count="7">
    <mergeCell ref="A23:Q2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90" zoomScaleNormal="100" zoomScaleSheetLayoutView="9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7" style="17" customWidth="1"/>
    <col min="4" max="4" width="1.375" style="17" customWidth="1"/>
    <col min="5" max="5" width="21.75" style="17" bestFit="1" customWidth="1"/>
    <col min="6" max="6" width="2.875" style="17" customWidth="1"/>
    <col min="7" max="7" width="14.125" style="17" bestFit="1" customWidth="1"/>
    <col min="8" max="8" width="2.875" style="17" customWidth="1"/>
    <col min="9" max="9" width="21.75" style="17" bestFit="1" customWidth="1"/>
    <col min="10" max="10" width="2.875" style="17" customWidth="1"/>
    <col min="11" max="11" width="21.125" style="17" bestFit="1" customWidth="1"/>
    <col min="12" max="12" width="2.875" style="17" customWidth="1"/>
    <col min="13" max="13" width="16.625" style="17" bestFit="1" customWidth="1"/>
    <col min="14" max="14" width="2.875" style="17" customWidth="1"/>
    <col min="15" max="15" width="21.375" style="17" bestFit="1" customWidth="1"/>
    <col min="16" max="16" width="2.875" style="17" customWidth="1"/>
    <col min="17" max="17" width="18.5" style="17" bestFit="1" customWidth="1"/>
    <col min="18" max="18" width="2.875" style="17" customWidth="1"/>
    <col min="19" max="19" width="21.75" style="17" bestFit="1" customWidth="1"/>
    <col min="20" max="20" width="2.875" style="17" customWidth="1"/>
    <col min="21" max="21" width="21.125" style="17" bestFit="1" customWidth="1"/>
    <col min="22" max="16384" width="9" style="17"/>
  </cols>
  <sheetData>
    <row r="1" spans="1:21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5" spans="1:21" ht="21" x14ac:dyDescent="0.45">
      <c r="A5" s="33" t="s">
        <v>165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7" spans="1:21" ht="21" x14ac:dyDescent="0.45">
      <c r="C7" s="28" t="s">
        <v>125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  <c r="R7" s="29"/>
      <c r="S7" s="29"/>
      <c r="T7" s="29"/>
      <c r="U7" s="29"/>
    </row>
    <row r="8" spans="1:21" ht="21" x14ac:dyDescent="0.45">
      <c r="A8" s="10" t="s">
        <v>166</v>
      </c>
      <c r="C8" s="2" t="s">
        <v>123</v>
      </c>
      <c r="E8" s="2" t="s">
        <v>167</v>
      </c>
      <c r="G8" s="2" t="s">
        <v>168</v>
      </c>
      <c r="I8" s="2" t="s">
        <v>169</v>
      </c>
      <c r="K8" s="2" t="s">
        <v>170</v>
      </c>
      <c r="M8" s="2" t="s">
        <v>123</v>
      </c>
      <c r="O8" s="2" t="s">
        <v>167</v>
      </c>
      <c r="Q8" s="2" t="s">
        <v>168</v>
      </c>
      <c r="S8" s="2" t="s">
        <v>169</v>
      </c>
      <c r="U8" s="2" t="s">
        <v>170</v>
      </c>
    </row>
    <row r="9" spans="1:21" x14ac:dyDescent="0.45">
      <c r="A9" s="3" t="s">
        <v>17</v>
      </c>
      <c r="C9" s="1">
        <v>0</v>
      </c>
      <c r="E9" s="5">
        <v>-5087376847744</v>
      </c>
      <c r="G9" s="5">
        <v>-73509750</v>
      </c>
      <c r="I9" s="5">
        <v>-5087450357494</v>
      </c>
      <c r="K9" s="6">
        <v>1.0006480897506416</v>
      </c>
      <c r="M9" s="5">
        <v>6466941000</v>
      </c>
      <c r="O9" s="5">
        <v>-3801339373522</v>
      </c>
      <c r="Q9" s="5">
        <v>695919027143</v>
      </c>
      <c r="S9" s="5">
        <v>-3098953405379</v>
      </c>
      <c r="U9" s="6">
        <v>1.0184610477219254</v>
      </c>
    </row>
    <row r="10" spans="1:21" ht="19.5" thickBot="1" x14ac:dyDescent="0.5">
      <c r="A10" s="7" t="s">
        <v>18</v>
      </c>
      <c r="C10" s="11">
        <f>SUM(C9:$C$9)</f>
        <v>0</v>
      </c>
      <c r="E10" s="7">
        <f>SUM(E9:$E$9)</f>
        <v>-5087376847744</v>
      </c>
      <c r="G10" s="7">
        <f>SUM(G9:$G$9)</f>
        <v>-73509750</v>
      </c>
      <c r="I10" s="7">
        <f>SUM(I9:$I$9)</f>
        <v>-5087450357494</v>
      </c>
      <c r="K10" s="8">
        <f>SUM(K9:$K$9)</f>
        <v>1.0006480897506416</v>
      </c>
      <c r="M10" s="7">
        <f>SUM(M9:$M$9)</f>
        <v>6466941000</v>
      </c>
      <c r="O10" s="7">
        <f>SUM(O9:$O$9)</f>
        <v>-3801339373522</v>
      </c>
      <c r="Q10" s="7">
        <f>SUM(Q9:$Q$9)</f>
        <v>695919027143</v>
      </c>
      <c r="S10" s="7">
        <f>SUM(S9:$S$9)</f>
        <v>-3098953405379</v>
      </c>
      <c r="U10" s="8">
        <f>SUM(U9:$U$9)</f>
        <v>1.0184610477219254</v>
      </c>
    </row>
    <row r="11" spans="1:21" ht="19.5" thickTop="1" x14ac:dyDescent="0.45">
      <c r="C11" s="9"/>
      <c r="E11" s="9"/>
      <c r="G11" s="9"/>
      <c r="I11" s="9"/>
      <c r="K11" s="9"/>
      <c r="M11" s="9"/>
      <c r="O11" s="9"/>
      <c r="Q11" s="9"/>
      <c r="S11" s="9"/>
      <c r="U11" s="9"/>
    </row>
  </sheetData>
  <sheetProtection algorithmName="SHA-512" hashValue="BfG2Z/VzzEEIKhTNl77XYdANc17F4nFukZQdqR49mBAGE1RJbpvK7Np9+iwqMvgs6LaPGUmZMMLX+rDE8qTPXA==" saltValue="0EVqKhCOj0M7ytuIWqZamQ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4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topLeftCell="A3" zoomScaleNormal="100" zoomScaleSheetLayoutView="10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7" style="17" customWidth="1"/>
    <col min="4" max="4" width="1.375" style="17" customWidth="1"/>
    <col min="5" max="5" width="17" style="17" customWidth="1"/>
    <col min="6" max="6" width="1.375" style="17" customWidth="1"/>
    <col min="7" max="7" width="17" style="17" customWidth="1"/>
    <col min="8" max="8" width="1.375" style="17" customWidth="1"/>
    <col min="9" max="9" width="17" style="17" customWidth="1"/>
    <col min="10" max="10" width="1.375" style="17" customWidth="1"/>
    <col min="11" max="11" width="17" style="17" customWidth="1"/>
    <col min="12" max="12" width="1.375" style="17" customWidth="1"/>
    <col min="13" max="13" width="17" style="17" customWidth="1"/>
    <col min="14" max="14" width="1.375" style="17" customWidth="1"/>
    <col min="15" max="15" width="17" style="17" customWidth="1"/>
    <col min="16" max="16" width="1.375" style="17" customWidth="1"/>
    <col min="17" max="17" width="17" style="17" customWidth="1"/>
    <col min="18" max="16384" width="9" style="17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3" t="s">
        <v>171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125</v>
      </c>
      <c r="D7" s="29"/>
      <c r="E7" s="29"/>
      <c r="F7" s="29"/>
      <c r="G7" s="29"/>
      <c r="H7" s="29"/>
      <c r="I7" s="29"/>
      <c r="J7" s="29"/>
      <c r="K7" s="29"/>
      <c r="M7" s="28" t="s">
        <v>7</v>
      </c>
      <c r="N7" s="29"/>
      <c r="O7" s="29"/>
      <c r="P7" s="29"/>
      <c r="Q7" s="29"/>
    </row>
    <row r="8" spans="1:17" ht="21" x14ac:dyDescent="0.45">
      <c r="C8" s="2" t="s">
        <v>172</v>
      </c>
      <c r="E8" s="2" t="s">
        <v>167</v>
      </c>
      <c r="G8" s="2" t="s">
        <v>168</v>
      </c>
      <c r="I8" s="2" t="s">
        <v>18</v>
      </c>
      <c r="K8" s="2" t="s">
        <v>172</v>
      </c>
      <c r="M8" s="2" t="s">
        <v>167</v>
      </c>
      <c r="O8" s="2" t="s">
        <v>168</v>
      </c>
      <c r="Q8" s="2" t="s">
        <v>18</v>
      </c>
    </row>
    <row r="9" spans="1:17" ht="37.5" x14ac:dyDescent="0.45">
      <c r="A9" s="3" t="s">
        <v>34</v>
      </c>
      <c r="C9" s="5">
        <v>327119</v>
      </c>
      <c r="E9" s="5">
        <v>8463583</v>
      </c>
      <c r="G9" s="5">
        <v>-10203555</v>
      </c>
      <c r="I9" s="5">
        <v>-1412853</v>
      </c>
      <c r="K9" s="5">
        <v>98550880</v>
      </c>
      <c r="M9" s="1">
        <v>0</v>
      </c>
      <c r="O9" s="5">
        <v>-40492218</v>
      </c>
      <c r="Q9" s="5">
        <v>58058662</v>
      </c>
    </row>
    <row r="10" spans="1:17" ht="37.5" x14ac:dyDescent="0.45">
      <c r="A10" s="3" t="s">
        <v>40</v>
      </c>
      <c r="C10" s="1">
        <v>0</v>
      </c>
      <c r="E10" s="5">
        <v>-141798236</v>
      </c>
      <c r="G10" s="1">
        <v>0</v>
      </c>
      <c r="I10" s="5">
        <v>-141798236</v>
      </c>
      <c r="K10" s="1">
        <v>0</v>
      </c>
      <c r="M10" s="5">
        <v>2537739116</v>
      </c>
      <c r="O10" s="5">
        <v>-2328897</v>
      </c>
      <c r="Q10" s="5">
        <v>2535410219</v>
      </c>
    </row>
    <row r="11" spans="1:17" ht="37.5" x14ac:dyDescent="0.45">
      <c r="A11" s="3" t="s">
        <v>44</v>
      </c>
      <c r="C11" s="5">
        <v>113776969</v>
      </c>
      <c r="E11" s="5">
        <v>254205562</v>
      </c>
      <c r="G11" s="5">
        <v>-523104</v>
      </c>
      <c r="I11" s="5">
        <v>367459427</v>
      </c>
      <c r="K11" s="5">
        <v>1315635819</v>
      </c>
      <c r="M11" s="5">
        <v>58479880</v>
      </c>
      <c r="O11" s="5">
        <v>-122307307</v>
      </c>
      <c r="Q11" s="5">
        <v>1251808392</v>
      </c>
    </row>
    <row r="12" spans="1:17" ht="37.5" x14ac:dyDescent="0.45">
      <c r="A12" s="3" t="s">
        <v>47</v>
      </c>
      <c r="C12" s="5">
        <v>337132649</v>
      </c>
      <c r="E12" s="5">
        <v>461942317</v>
      </c>
      <c r="G12" s="1">
        <v>0</v>
      </c>
      <c r="I12" s="5">
        <v>799074966</v>
      </c>
      <c r="K12" s="5">
        <v>1357391039</v>
      </c>
      <c r="M12" s="5">
        <v>-1191565639</v>
      </c>
      <c r="O12" s="1">
        <v>0</v>
      </c>
      <c r="Q12" s="5">
        <v>165825400</v>
      </c>
    </row>
    <row r="13" spans="1:17" ht="37.5" x14ac:dyDescent="0.45">
      <c r="A13" s="3" t="s">
        <v>50</v>
      </c>
      <c r="C13" s="5">
        <v>30472714</v>
      </c>
      <c r="E13" s="5">
        <v>186054199</v>
      </c>
      <c r="G13" s="5">
        <v>-8992013</v>
      </c>
      <c r="I13" s="5">
        <v>207534900</v>
      </c>
      <c r="K13" s="5">
        <v>665306376</v>
      </c>
      <c r="M13" s="5">
        <v>-13815120</v>
      </c>
      <c r="O13" s="5">
        <v>-465420278</v>
      </c>
      <c r="Q13" s="5">
        <v>186070978</v>
      </c>
    </row>
    <row r="14" spans="1:17" ht="37.5" x14ac:dyDescent="0.45">
      <c r="A14" s="3" t="s">
        <v>53</v>
      </c>
      <c r="C14" s="5">
        <v>256662740</v>
      </c>
      <c r="E14" s="5">
        <v>-3187500</v>
      </c>
      <c r="G14" s="1">
        <v>0</v>
      </c>
      <c r="I14" s="5">
        <v>253475240</v>
      </c>
      <c r="K14" s="5">
        <v>2194214227</v>
      </c>
      <c r="M14" s="5">
        <v>-5008344811</v>
      </c>
      <c r="O14" s="1">
        <v>0</v>
      </c>
      <c r="Q14" s="5">
        <v>-2814130584</v>
      </c>
    </row>
    <row r="15" spans="1:17" ht="37.5" x14ac:dyDescent="0.45">
      <c r="A15" s="3" t="s">
        <v>57</v>
      </c>
      <c r="C15" s="5">
        <v>64642733</v>
      </c>
      <c r="E15" s="5">
        <v>107320163</v>
      </c>
      <c r="G15" s="1">
        <v>0</v>
      </c>
      <c r="I15" s="5">
        <v>171962896</v>
      </c>
      <c r="K15" s="5">
        <v>912045228</v>
      </c>
      <c r="M15" s="5">
        <v>305643840</v>
      </c>
      <c r="O15" s="5">
        <v>172787100</v>
      </c>
      <c r="Q15" s="5">
        <v>1390476168</v>
      </c>
    </row>
    <row r="16" spans="1:17" ht="37.5" x14ac:dyDescent="0.45">
      <c r="A16" s="3" t="s">
        <v>61</v>
      </c>
      <c r="C16" s="5">
        <v>40395491</v>
      </c>
      <c r="E16" s="5">
        <v>-724980</v>
      </c>
      <c r="G16" s="1">
        <v>0</v>
      </c>
      <c r="I16" s="5">
        <v>39670511</v>
      </c>
      <c r="K16" s="5">
        <v>405639355</v>
      </c>
      <c r="M16" s="5">
        <v>-329594539</v>
      </c>
      <c r="O16" s="1">
        <v>0</v>
      </c>
      <c r="Q16" s="5">
        <v>76044816</v>
      </c>
    </row>
    <row r="17" spans="1:17" ht="37.5" x14ac:dyDescent="0.45">
      <c r="A17" s="3" t="s">
        <v>65</v>
      </c>
      <c r="C17" s="5">
        <v>302202185</v>
      </c>
      <c r="E17" s="5">
        <v>-845520900</v>
      </c>
      <c r="G17" s="1">
        <v>0</v>
      </c>
      <c r="I17" s="5">
        <v>-543318715</v>
      </c>
      <c r="K17" s="5">
        <v>3160058590</v>
      </c>
      <c r="M17" s="5">
        <v>-761577591</v>
      </c>
      <c r="O17" s="1">
        <v>0</v>
      </c>
      <c r="Q17" s="5">
        <v>2398480999</v>
      </c>
    </row>
    <row r="18" spans="1:17" ht="37.5" x14ac:dyDescent="0.45">
      <c r="A18" s="3" t="s">
        <v>68</v>
      </c>
      <c r="C18" s="5">
        <v>354270642</v>
      </c>
      <c r="E18" s="5">
        <v>-4455000</v>
      </c>
      <c r="G18" s="1">
        <v>0</v>
      </c>
      <c r="I18" s="5">
        <v>349815642</v>
      </c>
      <c r="K18" s="5">
        <v>3215101834</v>
      </c>
      <c r="M18" s="5">
        <v>-5451625398</v>
      </c>
      <c r="O18" s="1">
        <v>0</v>
      </c>
      <c r="Q18" s="5">
        <v>-2236523564</v>
      </c>
    </row>
    <row r="19" spans="1:17" ht="37.5" x14ac:dyDescent="0.45">
      <c r="A19" s="3" t="s">
        <v>156</v>
      </c>
      <c r="C19" s="1">
        <v>0</v>
      </c>
      <c r="E19" s="1">
        <v>0</v>
      </c>
      <c r="G19" s="1">
        <v>0</v>
      </c>
      <c r="I19" s="1">
        <v>0</v>
      </c>
      <c r="J19" s="4"/>
      <c r="K19" s="5">
        <v>64042657</v>
      </c>
      <c r="M19" s="1">
        <v>0</v>
      </c>
      <c r="O19" s="5">
        <v>38849100</v>
      </c>
      <c r="Q19" s="5">
        <v>102891757</v>
      </c>
    </row>
    <row r="20" spans="1:17" x14ac:dyDescent="0.45">
      <c r="A20" s="7" t="s">
        <v>18</v>
      </c>
      <c r="C20" s="7">
        <f>SUM(C9:$C$19)</f>
        <v>1499883242</v>
      </c>
      <c r="E20" s="7">
        <f>SUM(E9:$E$19)</f>
        <v>22299208</v>
      </c>
      <c r="G20" s="7">
        <f>SUM(G9:$G$19)</f>
        <v>-19718672</v>
      </c>
      <c r="I20" s="7">
        <f>SUM(I9:$I$19)</f>
        <v>1502463778</v>
      </c>
      <c r="K20" s="7">
        <f>SUM(K9:$K$19)</f>
        <v>13387986005</v>
      </c>
      <c r="M20" s="7">
        <f>SUM(M9:$M$19)</f>
        <v>-9854660262</v>
      </c>
      <c r="O20" s="7">
        <f>SUM(O9:$O$19)</f>
        <v>-418912500</v>
      </c>
      <c r="Q20" s="7">
        <f>SUM(Q9:$Q$19)</f>
        <v>3114413243</v>
      </c>
    </row>
    <row r="21" spans="1:17" x14ac:dyDescent="0.45">
      <c r="C21" s="9"/>
      <c r="E21" s="9"/>
      <c r="G21" s="9"/>
      <c r="I21" s="9"/>
      <c r="K21" s="9"/>
      <c r="M21" s="9"/>
      <c r="O21" s="9"/>
      <c r="Q21" s="9"/>
    </row>
  </sheetData>
  <sheetProtection algorithmName="SHA-512" hashValue="5s0C1UkDCYcPQ1+vUjqtxhlCDIoPubGhiEo8e+bYFbvCWMppBqYGUwE9AKJx2zTxhoOrGPJynbk7sAZPYRiugw==" saltValue="/vL50k5ORDLVVBx2FNpmV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view="pageBreakPreview" topLeftCell="A7" zoomScale="110" zoomScaleNormal="100" zoomScaleSheetLayoutView="110" workbookViewId="0">
      <selection activeCell="O8" sqref="O8"/>
    </sheetView>
  </sheetViews>
  <sheetFormatPr defaultRowHeight="18.75" x14ac:dyDescent="0.45"/>
  <cols>
    <col min="1" max="1" width="25.625" style="17" customWidth="1"/>
    <col min="2" max="2" width="1.375" style="17" customWidth="1"/>
    <col min="3" max="3" width="17" style="17" customWidth="1"/>
    <col min="4" max="4" width="1.375" style="17" customWidth="1"/>
    <col min="5" max="5" width="17" style="17" customWidth="1"/>
    <col min="6" max="6" width="1.375" style="17" customWidth="1"/>
    <col min="7" max="7" width="14.25" style="17" customWidth="1"/>
    <col min="8" max="8" width="1.375" style="17" customWidth="1"/>
    <col min="9" max="9" width="17" style="17" customWidth="1"/>
    <col min="10" max="10" width="1.375" style="17" customWidth="1"/>
    <col min="11" max="11" width="14.25" style="17" customWidth="1"/>
    <col min="12" max="16384" width="9" style="17"/>
  </cols>
  <sheetData>
    <row r="1" spans="1:11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5" spans="1:11" ht="21" x14ac:dyDescent="0.45">
      <c r="A5" s="33" t="s">
        <v>173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7" spans="1:11" ht="21" x14ac:dyDescent="0.45">
      <c r="A7" s="28" t="s">
        <v>174</v>
      </c>
      <c r="B7" s="29"/>
      <c r="C7" s="29"/>
      <c r="E7" s="28" t="s">
        <v>125</v>
      </c>
      <c r="F7" s="29"/>
      <c r="G7" s="29"/>
      <c r="I7" s="28" t="s">
        <v>7</v>
      </c>
      <c r="J7" s="29"/>
      <c r="K7" s="29"/>
    </row>
    <row r="8" spans="1:11" ht="42" x14ac:dyDescent="0.45">
      <c r="A8" s="2" t="s">
        <v>175</v>
      </c>
      <c r="C8" s="2" t="s">
        <v>83</v>
      </c>
      <c r="E8" s="2" t="s">
        <v>176</v>
      </c>
      <c r="G8" s="2" t="s">
        <v>177</v>
      </c>
      <c r="I8" s="2" t="s">
        <v>176</v>
      </c>
      <c r="K8" s="2" t="s">
        <v>177</v>
      </c>
    </row>
    <row r="9" spans="1:11" x14ac:dyDescent="0.45">
      <c r="A9" s="3" t="s">
        <v>178</v>
      </c>
      <c r="C9" s="4" t="s">
        <v>97</v>
      </c>
      <c r="E9" s="5">
        <v>833424644</v>
      </c>
      <c r="G9" s="6">
        <f>E9/E14</f>
        <v>0.46494444861661577</v>
      </c>
      <c r="I9" s="5">
        <v>9680547874</v>
      </c>
      <c r="K9" s="6">
        <f>I9/I14</f>
        <v>0.41846211035780334</v>
      </c>
    </row>
    <row r="10" spans="1:11" x14ac:dyDescent="0.45">
      <c r="A10" s="3" t="s">
        <v>179</v>
      </c>
      <c r="C10" s="4" t="s">
        <v>91</v>
      </c>
      <c r="E10" s="5">
        <v>78163</v>
      </c>
      <c r="G10" s="6">
        <f>E10/E14</f>
        <v>4.3604965606489235E-5</v>
      </c>
      <c r="I10" s="5">
        <v>118957652</v>
      </c>
      <c r="K10" s="6">
        <f>I10/I14</f>
        <v>5.1421955396580652E-3</v>
      </c>
    </row>
    <row r="11" spans="1:11" x14ac:dyDescent="0.45">
      <c r="A11" s="3" t="s">
        <v>180</v>
      </c>
      <c r="C11" s="4" t="s">
        <v>95</v>
      </c>
      <c r="E11" s="5">
        <v>959016393</v>
      </c>
      <c r="G11" s="6">
        <f>E11/E14</f>
        <v>0.53500859527940803</v>
      </c>
      <c r="I11" s="5">
        <v>1192363555</v>
      </c>
      <c r="K11" s="6">
        <f>I11/I14</f>
        <v>5.1542430865833107E-2</v>
      </c>
    </row>
    <row r="12" spans="1:11" x14ac:dyDescent="0.45">
      <c r="A12" s="3" t="s">
        <v>181</v>
      </c>
      <c r="C12" s="4" t="s">
        <v>104</v>
      </c>
      <c r="E12" s="5">
        <v>6007</v>
      </c>
      <c r="G12" s="6">
        <f>E12/E14</f>
        <v>3.3511383697936471E-6</v>
      </c>
      <c r="I12" s="5">
        <v>12047784411</v>
      </c>
      <c r="K12" s="6">
        <f>I12/I14</f>
        <v>0.52079090516183157</v>
      </c>
    </row>
    <row r="13" spans="1:11" x14ac:dyDescent="0.45">
      <c r="A13" s="3" t="s">
        <v>182</v>
      </c>
      <c r="C13" s="4" t="s">
        <v>183</v>
      </c>
      <c r="E13" s="1">
        <v>0</v>
      </c>
      <c r="G13" s="1">
        <v>0</v>
      </c>
      <c r="H13" s="4"/>
      <c r="I13" s="5">
        <v>93977091</v>
      </c>
      <c r="K13" s="6">
        <f>I13/I14</f>
        <v>4.062358074873906E-3</v>
      </c>
    </row>
    <row r="14" spans="1:11" x14ac:dyDescent="0.45">
      <c r="A14" s="7" t="s">
        <v>18</v>
      </c>
      <c r="E14" s="7">
        <f>SUM(E9:$E$13)</f>
        <v>1792525207</v>
      </c>
      <c r="G14" s="8">
        <f>SUM(G9:$G$13)</f>
        <v>1</v>
      </c>
      <c r="I14" s="7">
        <f>SUM(I9:$I$13)</f>
        <v>23133630583</v>
      </c>
      <c r="K14" s="8">
        <f>SUM(K9:$K$13)</f>
        <v>0.99999999999999989</v>
      </c>
    </row>
    <row r="15" spans="1:11" x14ac:dyDescent="0.45">
      <c r="E15" s="9"/>
      <c r="G15" s="9"/>
      <c r="I15" s="9"/>
      <c r="K15" s="9"/>
    </row>
  </sheetData>
  <sheetProtection algorithmName="SHA-512" hashValue="kRNKjzA0y7mTITiOi31Gtk1XlcfkPoKCxOZr6OcsasbELxZMpfj22nvc5yrwm8LkN4B5gJRRFynRPvMfAsfk5A==" saltValue="dWojtNyE1qzK1fltD7GldA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tabSelected="1" view="pageBreakPreview" zoomScaleNormal="100" zoomScaleSheetLayoutView="100" workbookViewId="0">
      <selection activeCell="O8" sqref="O8"/>
    </sheetView>
  </sheetViews>
  <sheetFormatPr defaultRowHeight="18.75" x14ac:dyDescent="0.45"/>
  <cols>
    <col min="1" max="1" width="25.625" style="17" customWidth="1"/>
    <col min="2" max="2" width="1.375" style="17" customWidth="1"/>
    <col min="3" max="3" width="18.5" style="17" customWidth="1"/>
    <col min="4" max="4" width="1.375" style="17" customWidth="1"/>
    <col min="5" max="5" width="18.5" style="17" customWidth="1"/>
    <col min="6" max="16384" width="9" style="17"/>
  </cols>
  <sheetData>
    <row r="1" spans="1:5" ht="20.100000000000001" customHeight="1" x14ac:dyDescent="0.45">
      <c r="A1" s="26" t="s">
        <v>0</v>
      </c>
      <c r="B1" s="27"/>
      <c r="C1" s="27"/>
      <c r="D1" s="27"/>
      <c r="E1" s="27"/>
    </row>
    <row r="2" spans="1:5" ht="20.100000000000001" customHeight="1" x14ac:dyDescent="0.45">
      <c r="A2" s="26" t="s">
        <v>109</v>
      </c>
      <c r="B2" s="27"/>
      <c r="C2" s="27"/>
      <c r="D2" s="27"/>
      <c r="E2" s="27"/>
    </row>
    <row r="3" spans="1:5" ht="20.100000000000001" customHeight="1" x14ac:dyDescent="0.45">
      <c r="A3" s="26" t="s">
        <v>2</v>
      </c>
      <c r="B3" s="27"/>
      <c r="C3" s="27"/>
      <c r="D3" s="27"/>
      <c r="E3" s="27"/>
    </row>
    <row r="5" spans="1:5" ht="21" x14ac:dyDescent="0.45">
      <c r="A5" s="33" t="s">
        <v>184</v>
      </c>
      <c r="B5" s="27"/>
      <c r="C5" s="27"/>
      <c r="D5" s="27"/>
      <c r="E5" s="27"/>
    </row>
    <row r="7" spans="1:5" ht="21" x14ac:dyDescent="0.45">
      <c r="C7" s="10" t="s">
        <v>125</v>
      </c>
      <c r="E7" s="10" t="s">
        <v>7</v>
      </c>
    </row>
    <row r="8" spans="1:5" ht="21" x14ac:dyDescent="0.45">
      <c r="A8" s="2" t="s">
        <v>121</v>
      </c>
      <c r="C8" s="2" t="s">
        <v>87</v>
      </c>
      <c r="E8" s="2" t="s">
        <v>87</v>
      </c>
    </row>
    <row r="9" spans="1:5" x14ac:dyDescent="0.45">
      <c r="A9" s="3" t="s">
        <v>185</v>
      </c>
      <c r="C9" s="18">
        <v>0</v>
      </c>
      <c r="D9" s="4"/>
      <c r="E9" s="5">
        <v>29924871999</v>
      </c>
    </row>
    <row r="10" spans="1:5" ht="19.5" thickBot="1" x14ac:dyDescent="0.5">
      <c r="A10" s="7" t="s">
        <v>18</v>
      </c>
      <c r="C10" s="19">
        <f>SUM(C9:$C$9)</f>
        <v>0</v>
      </c>
      <c r="E10" s="7">
        <f>SUM(E9:$E$9)</f>
        <v>29924871999</v>
      </c>
    </row>
    <row r="11" spans="1:5" ht="19.5" thickTop="1" x14ac:dyDescent="0.45">
      <c r="C11" s="9"/>
      <c r="E11" s="9"/>
    </row>
  </sheetData>
  <sheetProtection algorithmName="SHA-512" hashValue="mE+gIXViRfSCZxaAiABdDmj7Wwj1WZnnnliZvSTNiNIvchecVBZ0kfyGGXzO2tgHR1ytGsEJMrzvcvN0NU2diQ==" saltValue="0mycdLkUT6yLRPmKp6r6qg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rightToLeft="1" view="pageBreakPreview" topLeftCell="E1" zoomScaleNormal="100" zoomScaleSheetLayoutView="100" workbookViewId="0">
      <selection activeCell="U4" sqref="U4"/>
    </sheetView>
  </sheetViews>
  <sheetFormatPr defaultRowHeight="18.75" x14ac:dyDescent="0.45"/>
  <cols>
    <col min="1" max="1" width="17" style="17" customWidth="1"/>
    <col min="2" max="2" width="1.375" style="17" customWidth="1"/>
    <col min="3" max="3" width="14.75" style="17" bestFit="1" customWidth="1"/>
    <col min="4" max="4" width="1.375" style="17" customWidth="1"/>
    <col min="5" max="5" width="21.125" style="17" bestFit="1" customWidth="1"/>
    <col min="6" max="6" width="1.375" style="17" customWidth="1"/>
    <col min="7" max="7" width="21.125" style="17" bestFit="1" customWidth="1"/>
    <col min="8" max="8" width="1.375" style="17" customWidth="1"/>
    <col min="9" max="9" width="14.75" style="17" bestFit="1" customWidth="1"/>
    <col min="10" max="10" width="21.125" style="17" bestFit="1" customWidth="1"/>
    <col min="11" max="11" width="1.375" style="17" customWidth="1"/>
    <col min="12" max="12" width="10.125" style="17" bestFit="1" customWidth="1"/>
    <col min="13" max="13" width="16.125" style="17" bestFit="1" customWidth="1"/>
    <col min="14" max="14" width="1.375" style="17" customWidth="1"/>
    <col min="15" max="15" width="15.375" style="17" bestFit="1" customWidth="1"/>
    <col min="16" max="16" width="1.375" style="17" customWidth="1"/>
    <col min="17" max="17" width="19.75" style="17" bestFit="1" customWidth="1"/>
    <col min="18" max="18" width="1.375" style="17" customWidth="1"/>
    <col min="19" max="19" width="22" style="17" bestFit="1" customWidth="1"/>
    <col min="20" max="20" width="1.375" style="17" customWidth="1"/>
    <col min="21" max="21" width="22" style="17" bestFit="1" customWidth="1"/>
    <col min="22" max="22" width="1.375" style="17" customWidth="1"/>
    <col min="23" max="23" width="21.75" style="17" bestFit="1" customWidth="1"/>
    <col min="24" max="24" width="9" style="17"/>
    <col min="25" max="25" width="17.125" style="17" bestFit="1" customWidth="1"/>
    <col min="26" max="16384" width="9" style="17"/>
  </cols>
  <sheetData>
    <row r="1" spans="1:25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5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5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5" spans="1:25" ht="21" x14ac:dyDescent="0.45">
      <c r="A5" s="33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5" ht="21" x14ac:dyDescent="0.45">
      <c r="A6" s="33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1:25" ht="21" x14ac:dyDescent="0.45">
      <c r="C8" s="28" t="s">
        <v>5</v>
      </c>
      <c r="D8" s="29"/>
      <c r="E8" s="29"/>
      <c r="F8" s="29"/>
      <c r="G8" s="29"/>
      <c r="I8" s="28" t="s">
        <v>6</v>
      </c>
      <c r="J8" s="29"/>
      <c r="K8" s="29"/>
      <c r="L8" s="29"/>
      <c r="M8" s="29"/>
      <c r="O8" s="28" t="s">
        <v>7</v>
      </c>
      <c r="P8" s="29"/>
      <c r="Q8" s="29"/>
      <c r="R8" s="29"/>
      <c r="S8" s="29"/>
      <c r="T8" s="29"/>
      <c r="U8" s="29"/>
      <c r="V8" s="29"/>
      <c r="W8" s="29"/>
    </row>
    <row r="9" spans="1:25" x14ac:dyDescent="0.45">
      <c r="A9" s="30" t="s">
        <v>8</v>
      </c>
      <c r="C9" s="30" t="s">
        <v>9</v>
      </c>
      <c r="E9" s="30" t="s">
        <v>10</v>
      </c>
      <c r="G9" s="30" t="s">
        <v>11</v>
      </c>
      <c r="I9" s="30" t="s">
        <v>12</v>
      </c>
      <c r="J9" s="27"/>
      <c r="L9" s="30" t="s">
        <v>13</v>
      </c>
      <c r="M9" s="27"/>
      <c r="O9" s="30" t="s">
        <v>9</v>
      </c>
      <c r="Q9" s="32" t="s">
        <v>14</v>
      </c>
      <c r="S9" s="30" t="s">
        <v>10</v>
      </c>
      <c r="U9" s="30" t="s">
        <v>11</v>
      </c>
      <c r="W9" s="32" t="s">
        <v>15</v>
      </c>
    </row>
    <row r="10" spans="1:25" x14ac:dyDescent="0.45">
      <c r="A10" s="31"/>
      <c r="C10" s="31"/>
      <c r="E10" s="31"/>
      <c r="G10" s="31"/>
      <c r="I10" s="15" t="s">
        <v>9</v>
      </c>
      <c r="J10" s="15" t="s">
        <v>10</v>
      </c>
      <c r="L10" s="15" t="s">
        <v>9</v>
      </c>
      <c r="M10" s="15" t="s">
        <v>16</v>
      </c>
      <c r="O10" s="31"/>
      <c r="Q10" s="31"/>
      <c r="S10" s="31"/>
      <c r="U10" s="31"/>
      <c r="W10" s="31"/>
      <c r="Y10" s="22"/>
    </row>
    <row r="11" spans="1:25" x14ac:dyDescent="0.45">
      <c r="A11" s="16" t="s">
        <v>17</v>
      </c>
      <c r="C11" s="5">
        <v>739429777</v>
      </c>
      <c r="E11" s="5">
        <v>10450142371487</v>
      </c>
      <c r="G11" s="5">
        <v>11737134778367</v>
      </c>
      <c r="I11" s="5">
        <v>295732733</v>
      </c>
      <c r="J11" s="5">
        <v>3602343584793</v>
      </c>
      <c r="L11" s="5">
        <v>334395</v>
      </c>
      <c r="M11" s="5">
        <v>4671744265</v>
      </c>
      <c r="O11" s="5">
        <v>1034828115</v>
      </c>
      <c r="Q11" s="5">
        <v>9910</v>
      </c>
      <c r="S11" s="5">
        <v>14047737547895</v>
      </c>
      <c r="U11" s="5">
        <v>10247352708223</v>
      </c>
      <c r="W11" s="6">
        <v>0.93260595275480629</v>
      </c>
      <c r="Y11" s="24"/>
    </row>
    <row r="12" spans="1:25" x14ac:dyDescent="0.45">
      <c r="A12" s="7" t="s">
        <v>18</v>
      </c>
      <c r="C12" s="7">
        <f>SUM(C11:$C$11)</f>
        <v>739429777</v>
      </c>
      <c r="E12" s="7">
        <f>SUM(E11:$E$11)</f>
        <v>10450142371487</v>
      </c>
      <c r="G12" s="7">
        <f>SUM(G11:$G$11)</f>
        <v>11737134778367</v>
      </c>
      <c r="I12" s="7">
        <f>SUM(I11:$I$11)</f>
        <v>295732733</v>
      </c>
      <c r="J12" s="7">
        <f>SUM(J11:$J$11)</f>
        <v>3602343584793</v>
      </c>
      <c r="L12" s="7">
        <f>SUM(L11:$L$11)</f>
        <v>334395</v>
      </c>
      <c r="M12" s="7">
        <f>SUM(M11:$M$11)</f>
        <v>4671744265</v>
      </c>
      <c r="O12" s="7">
        <f>SUM(O11:$O$11)</f>
        <v>1034828115</v>
      </c>
      <c r="Q12" s="7">
        <f>SUM(Q11:$Q$11)</f>
        <v>9910</v>
      </c>
      <c r="S12" s="7">
        <f>SUM(S11:$S$11)</f>
        <v>14047737547895</v>
      </c>
      <c r="U12" s="7">
        <f>SUM(U11:$U$11)</f>
        <v>10247352708223</v>
      </c>
      <c r="W12" s="8">
        <f>SUM(W11:$W$11)</f>
        <v>0.93260595275480629</v>
      </c>
    </row>
    <row r="13" spans="1:25" x14ac:dyDescent="0.45">
      <c r="C13" s="9"/>
      <c r="E13" s="9"/>
      <c r="G13" s="9"/>
      <c r="I13" s="9"/>
      <c r="J13" s="9"/>
      <c r="L13" s="9"/>
      <c r="M13" s="9"/>
      <c r="O13" s="9"/>
      <c r="Q13" s="9"/>
      <c r="S13" s="9"/>
      <c r="U13" s="9"/>
      <c r="W13" s="9"/>
    </row>
  </sheetData>
  <sheetProtection algorithmName="SHA-512" hashValue="MuJOli1ihEDCqcLktYIFAJDBeOhTHOpkbeSavNguBHzJdm5uH1aj3rY/1t0Ew/xrAvPAAqVpgs+JJ10W+NGM6Q==" saltValue="vnDyHedP1A//0VHW0G/J3w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topLeftCell="A6" zoomScale="110" zoomScaleNormal="100" zoomScaleSheetLayoutView="110" workbookViewId="0">
      <selection activeCell="O8" sqref="O8"/>
    </sheetView>
  </sheetViews>
  <sheetFormatPr defaultRowHeight="18.75" x14ac:dyDescent="0.45"/>
  <cols>
    <col min="1" max="1" width="17" style="17" customWidth="1"/>
    <col min="2" max="2" width="1.375" style="17" customWidth="1"/>
    <col min="3" max="3" width="14.25" style="17" customWidth="1"/>
    <col min="4" max="4" width="1.375" style="17" customWidth="1"/>
    <col min="5" max="5" width="14.25" style="17" customWidth="1"/>
    <col min="6" max="6" width="1.375" style="17" customWidth="1"/>
    <col min="7" max="7" width="14.25" style="17" customWidth="1"/>
    <col min="8" max="8" width="1.375" style="17" customWidth="1"/>
    <col min="9" max="9" width="14.25" style="17" customWidth="1"/>
    <col min="10" max="10" width="1.375" style="17" customWidth="1"/>
    <col min="11" max="11" width="14.25" style="17" customWidth="1"/>
    <col min="12" max="12" width="1.375" style="17" customWidth="1"/>
    <col min="13" max="13" width="14.25" style="17" customWidth="1"/>
    <col min="14" max="14" width="1.375" style="17" customWidth="1"/>
    <col min="15" max="15" width="14.25" style="17" customWidth="1"/>
    <col min="16" max="16" width="1.375" style="17" customWidth="1"/>
    <col min="17" max="17" width="14.25" style="17" customWidth="1"/>
    <col min="18" max="16384" width="9" style="17"/>
  </cols>
  <sheetData>
    <row r="1" spans="1:17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5" spans="1:17" ht="21" x14ac:dyDescent="0.45">
      <c r="A5" s="33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7" spans="1:17" ht="21" x14ac:dyDescent="0.45">
      <c r="C7" s="28" t="s">
        <v>5</v>
      </c>
      <c r="D7" s="29"/>
      <c r="E7" s="29"/>
      <c r="F7" s="29"/>
      <c r="G7" s="29"/>
      <c r="H7" s="29"/>
      <c r="I7" s="29"/>
      <c r="K7" s="28" t="s">
        <v>7</v>
      </c>
      <c r="L7" s="29"/>
      <c r="M7" s="29"/>
      <c r="N7" s="29"/>
      <c r="O7" s="29"/>
      <c r="P7" s="29"/>
      <c r="Q7" s="29"/>
    </row>
    <row r="8" spans="1:17" ht="21" x14ac:dyDescent="0.45">
      <c r="A8" s="10" t="s">
        <v>20</v>
      </c>
      <c r="C8" s="10" t="s">
        <v>21</v>
      </c>
      <c r="E8" s="10" t="s">
        <v>22</v>
      </c>
      <c r="G8" s="10" t="s">
        <v>23</v>
      </c>
      <c r="I8" s="10" t="s">
        <v>24</v>
      </c>
      <c r="K8" s="10" t="s">
        <v>21</v>
      </c>
      <c r="M8" s="10" t="s">
        <v>22</v>
      </c>
      <c r="O8" s="10" t="s">
        <v>23</v>
      </c>
      <c r="Q8" s="10" t="s">
        <v>24</v>
      </c>
    </row>
    <row r="9" spans="1:17" x14ac:dyDescent="0.45">
      <c r="A9" s="7" t="s">
        <v>18</v>
      </c>
      <c r="C9" s="13">
        <f>SUM($C$8)</f>
        <v>0</v>
      </c>
      <c r="E9" s="13">
        <f>SUM($E$8)</f>
        <v>0</v>
      </c>
      <c r="I9" s="13">
        <f>SUM($I$8)</f>
        <v>0</v>
      </c>
      <c r="K9" s="13">
        <f>SUM($K$8)</f>
        <v>0</v>
      </c>
      <c r="M9" s="13">
        <f>SUM($M$8)</f>
        <v>0</v>
      </c>
      <c r="Q9" s="13">
        <f>SUM($Q$8)</f>
        <v>0</v>
      </c>
    </row>
    <row r="10" spans="1:17" x14ac:dyDescent="0.45">
      <c r="C10" s="9"/>
      <c r="E10" s="9"/>
      <c r="I10" s="9"/>
      <c r="K10" s="9"/>
      <c r="M10" s="9"/>
      <c r="Q10" s="9"/>
    </row>
  </sheetData>
  <sheetProtection algorithmName="SHA-512" hashValue="C5DSZSSZzlfxlbgDmcZSEfygB8+nRXrJTZN04vLsEMSGI/K5fV0IYvoYR9zAjg8KR5vf8CX/bkyMFt0LH7t55A==" saltValue="xWllYwohXYNAYaDosMkrQQ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"/>
  <sheetViews>
    <sheetView rightToLeft="1" view="pageBreakPreview" zoomScale="80" zoomScaleNormal="100" zoomScaleSheetLayoutView="80" workbookViewId="0">
      <selection activeCell="AE13" sqref="AE13"/>
    </sheetView>
  </sheetViews>
  <sheetFormatPr defaultRowHeight="18.75" x14ac:dyDescent="0.45"/>
  <cols>
    <col min="1" max="1" width="17" style="17" customWidth="1"/>
    <col min="2" max="2" width="1.375" style="17" customWidth="1"/>
    <col min="3" max="3" width="8.5" style="17" customWidth="1"/>
    <col min="4" max="4" width="1.375" style="17" customWidth="1"/>
    <col min="5" max="5" width="11.375" style="17" customWidth="1"/>
    <col min="6" max="6" width="1.375" style="17" customWidth="1"/>
    <col min="7" max="7" width="11.375" style="17" customWidth="1"/>
    <col min="8" max="8" width="1.375" style="17" customWidth="1"/>
    <col min="9" max="9" width="11.375" style="17" customWidth="1"/>
    <col min="10" max="10" width="1.375" style="17" customWidth="1"/>
    <col min="11" max="11" width="7.125" style="17" customWidth="1"/>
    <col min="12" max="12" width="1.375" style="17" customWidth="1"/>
    <col min="13" max="13" width="7.125" style="17" customWidth="1"/>
    <col min="14" max="14" width="1.375" style="17" customWidth="1"/>
    <col min="15" max="15" width="11.375" style="17" customWidth="1"/>
    <col min="16" max="16" width="1.375" style="17" customWidth="1"/>
    <col min="17" max="17" width="18.5" style="17" customWidth="1"/>
    <col min="18" max="18" width="1.375" style="17" customWidth="1"/>
    <col min="19" max="19" width="18.5" style="17" customWidth="1"/>
    <col min="20" max="20" width="1.375" style="17" customWidth="1"/>
    <col min="21" max="21" width="11.375" style="17" customWidth="1"/>
    <col min="22" max="22" width="18.5" style="17" customWidth="1"/>
    <col min="23" max="23" width="1.375" style="17" customWidth="1"/>
    <col min="24" max="24" width="11.375" style="17" customWidth="1"/>
    <col min="25" max="25" width="18.5" style="17" customWidth="1"/>
    <col min="26" max="26" width="1.375" style="17" customWidth="1"/>
    <col min="27" max="27" width="11.375" style="17" customWidth="1"/>
    <col min="28" max="28" width="1.375" style="17" customWidth="1"/>
    <col min="29" max="29" width="11.375" style="17" customWidth="1"/>
    <col min="30" max="30" width="1.375" style="17" customWidth="1"/>
    <col min="31" max="31" width="18.5" style="17" customWidth="1"/>
    <col min="32" max="32" width="1.375" style="17" customWidth="1"/>
    <col min="33" max="33" width="18.5" style="17" customWidth="1"/>
    <col min="34" max="34" width="1.375" style="17" customWidth="1"/>
    <col min="35" max="35" width="8.5" style="17" customWidth="1"/>
    <col min="36" max="36" width="17.125" style="17" bestFit="1" customWidth="1"/>
    <col min="37" max="16384" width="9" style="17"/>
  </cols>
  <sheetData>
    <row r="1" spans="1:36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6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6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5" spans="1:36" ht="21" x14ac:dyDescent="0.45">
      <c r="A5" s="33" t="s">
        <v>25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</row>
    <row r="7" spans="1:36" ht="21" x14ac:dyDescent="0.45">
      <c r="C7" s="28" t="s">
        <v>26</v>
      </c>
      <c r="D7" s="29"/>
      <c r="E7" s="29"/>
      <c r="F7" s="29"/>
      <c r="G7" s="29"/>
      <c r="H7" s="29"/>
      <c r="I7" s="29"/>
      <c r="J7" s="29"/>
      <c r="K7" s="29"/>
      <c r="L7" s="29"/>
      <c r="M7" s="29"/>
      <c r="O7" s="28" t="s">
        <v>5</v>
      </c>
      <c r="P7" s="29"/>
      <c r="Q7" s="29"/>
      <c r="R7" s="29"/>
      <c r="S7" s="29"/>
      <c r="U7" s="28" t="s">
        <v>6</v>
      </c>
      <c r="V7" s="29"/>
      <c r="W7" s="29"/>
      <c r="X7" s="29"/>
      <c r="Y7" s="29"/>
      <c r="AA7" s="28" t="s">
        <v>7</v>
      </c>
      <c r="AB7" s="29"/>
      <c r="AC7" s="29"/>
      <c r="AD7" s="29"/>
      <c r="AE7" s="29"/>
      <c r="AF7" s="29"/>
      <c r="AG7" s="29"/>
      <c r="AH7" s="29"/>
      <c r="AI7" s="29"/>
    </row>
    <row r="8" spans="1:36" x14ac:dyDescent="0.45">
      <c r="A8" s="30" t="s">
        <v>27</v>
      </c>
      <c r="C8" s="32" t="s">
        <v>28</v>
      </c>
      <c r="E8" s="32" t="s">
        <v>29</v>
      </c>
      <c r="G8" s="32" t="s">
        <v>30</v>
      </c>
      <c r="I8" s="32" t="s">
        <v>31</v>
      </c>
      <c r="K8" s="32" t="s">
        <v>32</v>
      </c>
      <c r="M8" s="32" t="s">
        <v>24</v>
      </c>
      <c r="O8" s="30" t="s">
        <v>9</v>
      </c>
      <c r="Q8" s="30" t="s">
        <v>10</v>
      </c>
      <c r="S8" s="30" t="s">
        <v>11</v>
      </c>
      <c r="U8" s="30" t="s">
        <v>12</v>
      </c>
      <c r="V8" s="27"/>
      <c r="X8" s="30" t="s">
        <v>13</v>
      </c>
      <c r="Y8" s="27"/>
      <c r="AA8" s="30" t="s">
        <v>9</v>
      </c>
      <c r="AC8" s="32" t="s">
        <v>33</v>
      </c>
      <c r="AE8" s="30" t="s">
        <v>10</v>
      </c>
      <c r="AG8" s="30" t="s">
        <v>11</v>
      </c>
      <c r="AI8" s="32" t="s">
        <v>15</v>
      </c>
    </row>
    <row r="9" spans="1:36" x14ac:dyDescent="0.45">
      <c r="A9" s="31"/>
      <c r="C9" s="31"/>
      <c r="E9" s="31"/>
      <c r="G9" s="31"/>
      <c r="I9" s="31"/>
      <c r="K9" s="31"/>
      <c r="M9" s="31"/>
      <c r="O9" s="31"/>
      <c r="Q9" s="31"/>
      <c r="S9" s="31"/>
      <c r="U9" s="15" t="s">
        <v>9</v>
      </c>
      <c r="V9" s="15" t="s">
        <v>10</v>
      </c>
      <c r="X9" s="15" t="s">
        <v>9</v>
      </c>
      <c r="Y9" s="15" t="s">
        <v>16</v>
      </c>
      <c r="AA9" s="31"/>
      <c r="AC9" s="31"/>
      <c r="AE9" s="31"/>
      <c r="AG9" s="31"/>
      <c r="AI9" s="31"/>
    </row>
    <row r="10" spans="1:36" ht="37.5" x14ac:dyDescent="0.45">
      <c r="A10" s="16" t="s">
        <v>34</v>
      </c>
      <c r="C10" s="4" t="s">
        <v>35</v>
      </c>
      <c r="E10" s="4" t="s">
        <v>36</v>
      </c>
      <c r="G10" s="4" t="s">
        <v>37</v>
      </c>
      <c r="I10" s="4" t="s">
        <v>38</v>
      </c>
      <c r="K10" s="4" t="s">
        <v>39</v>
      </c>
      <c r="O10" s="5">
        <v>200</v>
      </c>
      <c r="Q10" s="5">
        <v>196683555</v>
      </c>
      <c r="S10" s="5">
        <v>188219972</v>
      </c>
      <c r="U10" s="1">
        <v>0</v>
      </c>
      <c r="V10" s="1">
        <v>0</v>
      </c>
      <c r="X10" s="5">
        <v>200</v>
      </c>
      <c r="Y10" s="5">
        <v>186400747</v>
      </c>
      <c r="AA10" s="1">
        <v>0</v>
      </c>
      <c r="AC10" s="1">
        <v>0</v>
      </c>
      <c r="AE10" s="1">
        <v>0</v>
      </c>
      <c r="AG10" s="1">
        <v>0</v>
      </c>
      <c r="AI10" s="1">
        <v>0</v>
      </c>
    </row>
    <row r="11" spans="1:36" ht="37.5" x14ac:dyDescent="0.45">
      <c r="A11" s="16" t="s">
        <v>40</v>
      </c>
      <c r="C11" s="4" t="s">
        <v>35</v>
      </c>
      <c r="E11" s="4" t="s">
        <v>41</v>
      </c>
      <c r="G11" s="4" t="s">
        <v>42</v>
      </c>
      <c r="I11" s="4" t="s">
        <v>43</v>
      </c>
      <c r="K11" s="1">
        <v>0</v>
      </c>
      <c r="O11" s="5">
        <v>4960</v>
      </c>
      <c r="Q11" s="5">
        <v>16837665539</v>
      </c>
      <c r="S11" s="5">
        <v>20809626229</v>
      </c>
      <c r="U11" s="1">
        <v>0</v>
      </c>
      <c r="V11" s="1">
        <v>0</v>
      </c>
      <c r="X11" s="1">
        <v>0</v>
      </c>
      <c r="Y11" s="1">
        <v>0</v>
      </c>
      <c r="Z11" s="4"/>
      <c r="AA11" s="5">
        <v>4960</v>
      </c>
      <c r="AC11" s="5">
        <v>4169924</v>
      </c>
      <c r="AE11" s="5">
        <v>16837665539</v>
      </c>
      <c r="AG11" s="5">
        <v>20667827993</v>
      </c>
      <c r="AI11" s="6">
        <v>1.880967696302385E-3</v>
      </c>
      <c r="AJ11" s="23"/>
    </row>
    <row r="12" spans="1:36" ht="37.5" x14ac:dyDescent="0.45">
      <c r="A12" s="16" t="s">
        <v>44</v>
      </c>
      <c r="C12" s="4" t="s">
        <v>35</v>
      </c>
      <c r="E12" s="4" t="s">
        <v>41</v>
      </c>
      <c r="G12" s="4" t="s">
        <v>45</v>
      </c>
      <c r="I12" s="4" t="s">
        <v>46</v>
      </c>
      <c r="K12" s="4" t="s">
        <v>39</v>
      </c>
      <c r="O12" s="5">
        <v>8900</v>
      </c>
      <c r="Q12" s="5">
        <v>8440262059</v>
      </c>
      <c r="S12" s="5">
        <v>7873152487</v>
      </c>
      <c r="U12" s="1">
        <v>0</v>
      </c>
      <c r="V12" s="1">
        <v>0</v>
      </c>
      <c r="X12" s="5">
        <v>200</v>
      </c>
      <c r="Y12" s="5">
        <v>180695740</v>
      </c>
      <c r="AA12" s="5">
        <v>8700</v>
      </c>
      <c r="AC12" s="5">
        <v>914000</v>
      </c>
      <c r="AE12" s="5">
        <v>8250593249</v>
      </c>
      <c r="AG12" s="5">
        <v>7946034945</v>
      </c>
      <c r="AI12" s="6">
        <v>7.231642846213471E-4</v>
      </c>
      <c r="AJ12" s="23"/>
    </row>
    <row r="13" spans="1:36" ht="37.5" x14ac:dyDescent="0.45">
      <c r="A13" s="16" t="s">
        <v>47</v>
      </c>
      <c r="C13" s="4" t="s">
        <v>35</v>
      </c>
      <c r="E13" s="4" t="s">
        <v>41</v>
      </c>
      <c r="G13" s="4" t="s">
        <v>48</v>
      </c>
      <c r="I13" s="4" t="s">
        <v>49</v>
      </c>
      <c r="K13" s="4" t="s">
        <v>39</v>
      </c>
      <c r="O13" s="5">
        <v>24920</v>
      </c>
      <c r="Q13" s="5">
        <v>24681310019</v>
      </c>
      <c r="S13" s="5">
        <v>23027802063</v>
      </c>
      <c r="U13" s="1">
        <v>0</v>
      </c>
      <c r="V13" s="1">
        <v>0</v>
      </c>
      <c r="X13" s="1">
        <v>0</v>
      </c>
      <c r="Y13" s="1">
        <v>0</v>
      </c>
      <c r="Z13" s="4"/>
      <c r="AA13" s="5">
        <v>24920</v>
      </c>
      <c r="AC13" s="5">
        <v>943290</v>
      </c>
      <c r="AE13" s="5">
        <v>24681310019</v>
      </c>
      <c r="AG13" s="5">
        <v>23489744380</v>
      </c>
      <c r="AI13" s="6">
        <v>2.1377887598128362E-3</v>
      </c>
      <c r="AJ13" s="23"/>
    </row>
    <row r="14" spans="1:36" ht="37.5" x14ac:dyDescent="0.45">
      <c r="A14" s="16" t="s">
        <v>50</v>
      </c>
      <c r="C14" s="4" t="s">
        <v>35</v>
      </c>
      <c r="E14" s="4" t="s">
        <v>41</v>
      </c>
      <c r="G14" s="4" t="s">
        <v>51</v>
      </c>
      <c r="I14" s="4" t="s">
        <v>52</v>
      </c>
      <c r="K14" s="4" t="s">
        <v>39</v>
      </c>
      <c r="O14" s="5">
        <v>2548</v>
      </c>
      <c r="Q14" s="5">
        <v>2543200401</v>
      </c>
      <c r="S14" s="5">
        <v>2210787716</v>
      </c>
      <c r="U14" s="1">
        <v>0</v>
      </c>
      <c r="V14" s="1">
        <v>0</v>
      </c>
      <c r="X14" s="5">
        <v>348</v>
      </c>
      <c r="Y14" s="5">
        <v>320057780</v>
      </c>
      <c r="AA14" s="5">
        <v>2200</v>
      </c>
      <c r="AC14" s="5">
        <v>940500</v>
      </c>
      <c r="AE14" s="5">
        <v>2195855919</v>
      </c>
      <c r="AG14" s="5">
        <v>2067599902</v>
      </c>
      <c r="AI14" s="6">
        <v>1.8817113369905996E-4</v>
      </c>
      <c r="AJ14" s="23"/>
    </row>
    <row r="15" spans="1:36" ht="37.5" x14ac:dyDescent="0.45">
      <c r="A15" s="16" t="s">
        <v>53</v>
      </c>
      <c r="C15" s="4" t="s">
        <v>35</v>
      </c>
      <c r="E15" s="4" t="s">
        <v>36</v>
      </c>
      <c r="G15" s="4" t="s">
        <v>54</v>
      </c>
      <c r="I15" s="4" t="s">
        <v>55</v>
      </c>
      <c r="K15" s="4" t="s">
        <v>56</v>
      </c>
      <c r="O15" s="5">
        <v>17000</v>
      </c>
      <c r="Q15" s="5">
        <v>15629891686</v>
      </c>
      <c r="S15" s="5">
        <v>10620484375</v>
      </c>
      <c r="U15" s="1">
        <v>0</v>
      </c>
      <c r="V15" s="1">
        <v>0</v>
      </c>
      <c r="X15" s="1">
        <v>0</v>
      </c>
      <c r="Y15" s="1">
        <v>0</v>
      </c>
      <c r="Z15" s="4"/>
      <c r="AA15" s="5">
        <v>17000</v>
      </c>
      <c r="AC15" s="5">
        <v>625000</v>
      </c>
      <c r="AE15" s="5">
        <v>15629891686</v>
      </c>
      <c r="AG15" s="5">
        <v>10617296875</v>
      </c>
      <c r="AI15" s="6">
        <v>9.6627436858344191E-4</v>
      </c>
      <c r="AJ15" s="23"/>
    </row>
    <row r="16" spans="1:36" ht="37.5" x14ac:dyDescent="0.45">
      <c r="A16" s="16" t="s">
        <v>57</v>
      </c>
      <c r="C16" s="4" t="s">
        <v>35</v>
      </c>
      <c r="E16" s="4" t="s">
        <v>36</v>
      </c>
      <c r="G16" s="4" t="s">
        <v>58</v>
      </c>
      <c r="I16" s="4" t="s">
        <v>59</v>
      </c>
      <c r="K16" s="4" t="s">
        <v>60</v>
      </c>
      <c r="O16" s="5">
        <v>4800</v>
      </c>
      <c r="Q16" s="5">
        <v>4408250260</v>
      </c>
      <c r="S16" s="5">
        <v>4641234637</v>
      </c>
      <c r="U16" s="1">
        <v>0</v>
      </c>
      <c r="V16" s="1">
        <v>0</v>
      </c>
      <c r="X16" s="1">
        <v>0</v>
      </c>
      <c r="Y16" s="1">
        <v>0</v>
      </c>
      <c r="Z16" s="4"/>
      <c r="AA16" s="5">
        <v>4800</v>
      </c>
      <c r="AC16" s="5">
        <v>990000</v>
      </c>
      <c r="AE16" s="5">
        <v>4408250260</v>
      </c>
      <c r="AG16" s="5">
        <v>4748554800</v>
      </c>
      <c r="AI16" s="6">
        <v>4.3216336936550737E-4</v>
      </c>
      <c r="AJ16" s="23"/>
    </row>
    <row r="17" spans="1:36" ht="37.5" x14ac:dyDescent="0.45">
      <c r="A17" s="16" t="s">
        <v>61</v>
      </c>
      <c r="C17" s="4" t="s">
        <v>62</v>
      </c>
      <c r="E17" s="4" t="s">
        <v>41</v>
      </c>
      <c r="G17" s="4" t="s">
        <v>63</v>
      </c>
      <c r="I17" s="4" t="s">
        <v>64</v>
      </c>
      <c r="K17" s="4" t="s">
        <v>56</v>
      </c>
      <c r="O17" s="5">
        <v>2810</v>
      </c>
      <c r="Q17" s="5">
        <v>2724957615</v>
      </c>
      <c r="S17" s="5">
        <v>2415572945</v>
      </c>
      <c r="U17" s="1">
        <v>0</v>
      </c>
      <c r="V17" s="1">
        <v>0</v>
      </c>
      <c r="X17" s="1">
        <v>0</v>
      </c>
      <c r="Y17" s="1">
        <v>0</v>
      </c>
      <c r="Z17" s="4"/>
      <c r="AA17" s="5">
        <v>2810</v>
      </c>
      <c r="AC17" s="5">
        <v>860000</v>
      </c>
      <c r="AE17" s="5">
        <v>2724957615</v>
      </c>
      <c r="AG17" s="5">
        <v>2414847965</v>
      </c>
      <c r="AI17" s="6">
        <v>2.1977398956411724E-4</v>
      </c>
      <c r="AJ17" s="23"/>
    </row>
    <row r="18" spans="1:36" ht="37.5" x14ac:dyDescent="0.45">
      <c r="A18" s="16" t="s">
        <v>65</v>
      </c>
      <c r="C18" s="4" t="s">
        <v>62</v>
      </c>
      <c r="E18" s="4" t="s">
        <v>41</v>
      </c>
      <c r="G18" s="4" t="s">
        <v>66</v>
      </c>
      <c r="I18" s="4" t="s">
        <v>67</v>
      </c>
      <c r="K18" s="4" t="s">
        <v>56</v>
      </c>
      <c r="O18" s="5">
        <v>21000</v>
      </c>
      <c r="Q18" s="5">
        <v>21010875828</v>
      </c>
      <c r="S18" s="5">
        <v>20424315975</v>
      </c>
      <c r="U18" s="1">
        <v>0</v>
      </c>
      <c r="V18" s="1">
        <v>0</v>
      </c>
      <c r="X18" s="1">
        <v>0</v>
      </c>
      <c r="Y18" s="1">
        <v>0</v>
      </c>
      <c r="Z18" s="4"/>
      <c r="AA18" s="5">
        <v>21000</v>
      </c>
      <c r="AC18" s="5">
        <v>933000</v>
      </c>
      <c r="AE18" s="5">
        <v>21010875828</v>
      </c>
      <c r="AG18" s="5">
        <v>19578795075</v>
      </c>
      <c r="AI18" s="6">
        <v>1.781855407402859E-3</v>
      </c>
      <c r="AJ18" s="23"/>
    </row>
    <row r="19" spans="1:36" ht="37.5" x14ac:dyDescent="0.45">
      <c r="A19" s="16" t="s">
        <v>68</v>
      </c>
      <c r="C19" s="4" t="s">
        <v>35</v>
      </c>
      <c r="E19" s="4" t="s">
        <v>36</v>
      </c>
      <c r="G19" s="4" t="s">
        <v>69</v>
      </c>
      <c r="I19" s="4" t="s">
        <v>70</v>
      </c>
      <c r="K19" s="4" t="s">
        <v>71</v>
      </c>
      <c r="O19" s="5">
        <v>22500</v>
      </c>
      <c r="Q19" s="5">
        <v>21748742898</v>
      </c>
      <c r="S19" s="5">
        <v>14843688750</v>
      </c>
      <c r="U19" s="1">
        <v>0</v>
      </c>
      <c r="V19" s="1">
        <v>0</v>
      </c>
      <c r="X19" s="1">
        <v>0</v>
      </c>
      <c r="Y19" s="1">
        <v>0</v>
      </c>
      <c r="Z19" s="4"/>
      <c r="AA19" s="5">
        <v>22500</v>
      </c>
      <c r="AC19" s="5">
        <v>660000</v>
      </c>
      <c r="AE19" s="5">
        <v>21748742898</v>
      </c>
      <c r="AG19" s="5">
        <v>14839233750</v>
      </c>
      <c r="AI19" s="6">
        <v>1.3505105292672106E-3</v>
      </c>
      <c r="AJ19" s="23"/>
    </row>
    <row r="20" spans="1:36" ht="19.5" thickBot="1" x14ac:dyDescent="0.5">
      <c r="A20" s="7" t="s">
        <v>18</v>
      </c>
      <c r="O20" s="7">
        <f>SUM(O10:$O$19)</f>
        <v>109638</v>
      </c>
      <c r="Q20" s="7">
        <f>SUM(Q10:$Q$19)</f>
        <v>118221839860</v>
      </c>
      <c r="S20" s="7">
        <f>SUM(S10:$S$19)</f>
        <v>107054885149</v>
      </c>
      <c r="U20" s="11">
        <f>SUM(U10:$U$19)</f>
        <v>0</v>
      </c>
      <c r="V20" s="11">
        <f>SUM(V10:$V$19)</f>
        <v>0</v>
      </c>
      <c r="X20" s="7">
        <f>SUM(X10:$X$19)</f>
        <v>748</v>
      </c>
      <c r="Y20" s="7">
        <f>SUM(Y10:$Y$19)</f>
        <v>687154267</v>
      </c>
      <c r="AA20" s="7">
        <f>SUM(AA10:$AA$19)</f>
        <v>108890</v>
      </c>
      <c r="AC20" s="7">
        <f>SUM(AC10:$AC$19)</f>
        <v>11035714</v>
      </c>
      <c r="AE20" s="7">
        <f>SUM(AE10:$AE$19)</f>
        <v>117488143013</v>
      </c>
      <c r="AG20" s="7">
        <f>SUM(AG10:$AG$19)</f>
        <v>106369935685</v>
      </c>
      <c r="AI20" s="8">
        <f>SUM(AI10:$AI$19)</f>
        <v>9.6806695386187636E-3</v>
      </c>
    </row>
    <row r="21" spans="1:36" ht="19.5" thickTop="1" x14ac:dyDescent="0.45">
      <c r="O21" s="9"/>
      <c r="Q21" s="9"/>
      <c r="S21" s="9"/>
      <c r="U21" s="9"/>
      <c r="V21" s="9"/>
      <c r="X21" s="9"/>
      <c r="Y21" s="9"/>
      <c r="AA21" s="9"/>
      <c r="AC21" s="9"/>
      <c r="AE21" s="9"/>
      <c r="AG21" s="9"/>
      <c r="AI21" s="9"/>
    </row>
  </sheetData>
  <sheetProtection algorithmName="SHA-512" hashValue="dCZ2W5NPTF5CPrUWiGv6Srq6SNCmxXAGVF5+p2x8zc1yE6ENYaKk04tndSssS+KgyhBL9aTfsbgJ28slhO/0SA==" saltValue="fDoqHd/Vfs+98fpzhghgsA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activeCell="M10" sqref="M10"/>
    </sheetView>
  </sheetViews>
  <sheetFormatPr defaultRowHeight="18.75" x14ac:dyDescent="0.45"/>
  <cols>
    <col min="1" max="1" width="28.375" style="17" customWidth="1"/>
    <col min="2" max="2" width="1.375" style="17" customWidth="1"/>
    <col min="3" max="3" width="11.375" style="17" customWidth="1"/>
    <col min="4" max="4" width="1.375" style="17" customWidth="1"/>
    <col min="5" max="5" width="11.375" style="17" customWidth="1"/>
    <col min="6" max="6" width="1.375" style="17" customWidth="1"/>
    <col min="7" max="7" width="14.25" style="17" customWidth="1"/>
    <col min="8" max="8" width="1.375" style="17" customWidth="1"/>
    <col min="9" max="9" width="8.5" style="17" customWidth="1"/>
    <col min="10" max="10" width="1.375" style="17" customWidth="1"/>
    <col min="11" max="11" width="21.25" style="17" customWidth="1"/>
    <col min="12" max="12" width="1.375" style="17" customWidth="1"/>
    <col min="13" max="13" width="28.375" style="17" customWidth="1"/>
    <col min="14" max="16384" width="9" style="17"/>
  </cols>
  <sheetData>
    <row r="1" spans="1:13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5" spans="1:13" ht="21" x14ac:dyDescent="0.45">
      <c r="A5" s="33" t="s">
        <v>72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21" x14ac:dyDescent="0.45">
      <c r="A6" s="33" t="s">
        <v>73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13" ht="21" x14ac:dyDescent="0.45"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42" x14ac:dyDescent="0.45">
      <c r="A9" s="10" t="s">
        <v>74</v>
      </c>
      <c r="C9" s="10" t="s">
        <v>9</v>
      </c>
      <c r="E9" s="10" t="s">
        <v>75</v>
      </c>
      <c r="G9" s="10" t="s">
        <v>76</v>
      </c>
      <c r="I9" s="10" t="s">
        <v>77</v>
      </c>
      <c r="K9" s="2" t="s">
        <v>78</v>
      </c>
      <c r="M9" s="10" t="s">
        <v>79</v>
      </c>
    </row>
    <row r="10" spans="1:13" ht="19.5" thickBot="1" x14ac:dyDescent="0.5">
      <c r="A10" s="7" t="s">
        <v>18</v>
      </c>
      <c r="C10" s="1">
        <v>0</v>
      </c>
      <c r="E10" s="1">
        <v>0</v>
      </c>
      <c r="G10" s="1">
        <v>0</v>
      </c>
      <c r="I10" s="1">
        <v>0</v>
      </c>
      <c r="K10" s="1">
        <v>0</v>
      </c>
      <c r="M10" s="1">
        <v>0</v>
      </c>
    </row>
    <row r="11" spans="1:13" ht="19.5" thickTop="1" x14ac:dyDescent="0.45">
      <c r="K11" s="9"/>
    </row>
  </sheetData>
  <sheetProtection algorithmName="SHA-512" hashValue="ZsggRJhLfx9xTIc+6QeA531xXdqFns/oShq2TG2DmVRNy2Gbu2+jp1EbrzE0t7DXdiu02Q075lFoloNbV64wzg==" saltValue="3gqxG0rElNRb858sJQQAlw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rightToLeft="1" view="pageBreakPreview" zoomScale="90" zoomScaleNormal="100" zoomScaleSheetLayoutView="90" workbookViewId="0">
      <selection activeCell="O8" sqref="O8"/>
    </sheetView>
  </sheetViews>
  <sheetFormatPr defaultRowHeight="18.75" x14ac:dyDescent="0.45"/>
  <cols>
    <col min="1" max="1" width="21.25" style="17" customWidth="1"/>
    <col min="2" max="2" width="1.375" style="17" customWidth="1"/>
    <col min="3" max="3" width="17" style="17" bestFit="1" customWidth="1"/>
    <col min="4" max="4" width="1.375" style="17" customWidth="1"/>
    <col min="5" max="5" width="10.375" style="17" bestFit="1" customWidth="1"/>
    <col min="6" max="6" width="1.375" style="17" customWidth="1"/>
    <col min="7" max="7" width="19.75" style="17" bestFit="1" customWidth="1"/>
    <col min="8" max="8" width="1.375" style="17" customWidth="1"/>
    <col min="9" max="9" width="22.375" style="17" bestFit="1" customWidth="1"/>
    <col min="10" max="10" width="1.375" style="17" customWidth="1"/>
    <col min="11" max="11" width="18.5" style="17" customWidth="1"/>
    <col min="12" max="12" width="1.375" style="17" customWidth="1"/>
    <col min="13" max="13" width="20.75" style="17" bestFit="1" customWidth="1"/>
    <col min="14" max="14" width="1.375" style="17" customWidth="1"/>
    <col min="15" max="15" width="20.75" style="17" bestFit="1" customWidth="1"/>
    <col min="16" max="16" width="1.375" style="17" customWidth="1"/>
    <col min="17" max="17" width="18.875" style="17" bestFit="1" customWidth="1"/>
    <col min="18" max="18" width="1.375" style="17" customWidth="1"/>
    <col min="19" max="19" width="22.25" style="17" bestFit="1" customWidth="1"/>
    <col min="20" max="20" width="17.125" style="17" bestFit="1" customWidth="1"/>
    <col min="21" max="16384" width="9" style="17"/>
  </cols>
  <sheetData>
    <row r="1" spans="1:20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0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0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20" ht="21" x14ac:dyDescent="0.45">
      <c r="A5" s="33" t="s">
        <v>80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20" ht="21" x14ac:dyDescent="0.45">
      <c r="C7" s="28" t="s">
        <v>81</v>
      </c>
      <c r="D7" s="29"/>
      <c r="E7" s="29"/>
      <c r="F7" s="29"/>
      <c r="G7" s="29"/>
      <c r="H7" s="29"/>
      <c r="I7" s="29"/>
      <c r="K7" s="10" t="s">
        <v>5</v>
      </c>
      <c r="M7" s="28" t="s">
        <v>6</v>
      </c>
      <c r="N7" s="29"/>
      <c r="O7" s="29"/>
      <c r="Q7" s="28" t="s">
        <v>7</v>
      </c>
      <c r="R7" s="29"/>
      <c r="S7" s="29"/>
    </row>
    <row r="8" spans="1:20" ht="21" x14ac:dyDescent="0.45">
      <c r="A8" s="10" t="s">
        <v>82</v>
      </c>
      <c r="C8" s="10" t="s">
        <v>83</v>
      </c>
      <c r="E8" s="10" t="s">
        <v>84</v>
      </c>
      <c r="G8" s="2" t="s">
        <v>85</v>
      </c>
      <c r="I8" s="2" t="s">
        <v>86</v>
      </c>
      <c r="K8" s="10" t="s">
        <v>87</v>
      </c>
      <c r="M8" s="10" t="s">
        <v>88</v>
      </c>
      <c r="O8" s="10" t="s">
        <v>89</v>
      </c>
      <c r="Q8" s="10" t="s">
        <v>87</v>
      </c>
      <c r="S8" s="2" t="s">
        <v>15</v>
      </c>
      <c r="T8" s="22"/>
    </row>
    <row r="9" spans="1:20" x14ac:dyDescent="0.45">
      <c r="A9" s="16" t="s">
        <v>90</v>
      </c>
      <c r="C9" s="4" t="s">
        <v>91</v>
      </c>
      <c r="E9" s="3" t="s">
        <v>92</v>
      </c>
      <c r="G9" s="4" t="s">
        <v>93</v>
      </c>
      <c r="I9" s="1">
        <v>0</v>
      </c>
      <c r="K9" s="5">
        <v>9535863</v>
      </c>
      <c r="M9" s="5">
        <v>78163</v>
      </c>
      <c r="O9" s="1">
        <v>0</v>
      </c>
      <c r="Q9" s="5">
        <v>9614026</v>
      </c>
      <c r="S9" s="1">
        <v>9.1142966153643771E-7</v>
      </c>
    </row>
    <row r="10" spans="1:20" x14ac:dyDescent="0.45">
      <c r="A10" s="16" t="s">
        <v>94</v>
      </c>
      <c r="C10" s="4" t="s">
        <v>95</v>
      </c>
      <c r="E10" s="3" t="s">
        <v>92</v>
      </c>
      <c r="G10" s="4" t="s">
        <v>96</v>
      </c>
      <c r="I10" s="1">
        <v>0</v>
      </c>
      <c r="K10" s="5">
        <v>959116393</v>
      </c>
      <c r="M10" s="5">
        <v>61726229507</v>
      </c>
      <c r="O10" s="5">
        <v>62685325900</v>
      </c>
      <c r="Q10" s="5">
        <v>20000</v>
      </c>
      <c r="S10" s="1">
        <v>1.8960415990895753E-9</v>
      </c>
    </row>
    <row r="11" spans="1:20" x14ac:dyDescent="0.45">
      <c r="A11" s="16" t="s">
        <v>94</v>
      </c>
      <c r="C11" s="4" t="s">
        <v>97</v>
      </c>
      <c r="E11" s="3" t="s">
        <v>98</v>
      </c>
      <c r="G11" s="4" t="s">
        <v>96</v>
      </c>
      <c r="I11" s="1" t="s">
        <v>99</v>
      </c>
      <c r="K11" s="5">
        <v>60000000000</v>
      </c>
      <c r="M11" s="1">
        <v>0</v>
      </c>
      <c r="O11" s="5">
        <v>60000000000</v>
      </c>
      <c r="Q11" s="1">
        <v>0</v>
      </c>
      <c r="S11" s="1">
        <v>0</v>
      </c>
    </row>
    <row r="12" spans="1:20" x14ac:dyDescent="0.45">
      <c r="A12" s="16" t="s">
        <v>100</v>
      </c>
      <c r="C12" s="4" t="s">
        <v>101</v>
      </c>
      <c r="E12" s="3" t="s">
        <v>102</v>
      </c>
      <c r="G12" s="4" t="s">
        <v>103</v>
      </c>
      <c r="I12" s="1">
        <v>0</v>
      </c>
      <c r="K12" s="5">
        <v>30000000</v>
      </c>
      <c r="M12" s="5">
        <v>4004866141090</v>
      </c>
      <c r="O12" s="5">
        <v>4004866561090</v>
      </c>
      <c r="Q12" s="5">
        <v>29580000</v>
      </c>
      <c r="S12" s="1">
        <v>2.8042455250534821E-6</v>
      </c>
    </row>
    <row r="13" spans="1:20" x14ac:dyDescent="0.45">
      <c r="A13" s="16" t="s">
        <v>100</v>
      </c>
      <c r="C13" s="4" t="s">
        <v>104</v>
      </c>
      <c r="E13" s="3" t="s">
        <v>92</v>
      </c>
      <c r="G13" s="4" t="s">
        <v>105</v>
      </c>
      <c r="I13" s="1">
        <v>0</v>
      </c>
      <c r="K13" s="5">
        <v>79693245674</v>
      </c>
      <c r="M13" s="5">
        <v>4546493153068</v>
      </c>
      <c r="O13" s="5">
        <v>4004866141090</v>
      </c>
      <c r="Q13" s="5">
        <v>621320257652</v>
      </c>
      <c r="S13" s="6">
        <v>5.6546016064073536E-2</v>
      </c>
    </row>
    <row r="14" spans="1:20" x14ac:dyDescent="0.45">
      <c r="A14" s="7" t="s">
        <v>18</v>
      </c>
      <c r="K14" s="7">
        <f>SUM(K9:$K$13)</f>
        <v>140691897930</v>
      </c>
      <c r="M14" s="7">
        <f>SUM(M9:$M$13)</f>
        <v>8613085601828</v>
      </c>
      <c r="O14" s="7">
        <f>SUM(O9:$O$13)</f>
        <v>8132418028080</v>
      </c>
      <c r="Q14" s="7">
        <f>SUM(Q9:$Q$13)</f>
        <v>621359471678</v>
      </c>
      <c r="S14" s="8">
        <f>SUM(S9:$S$13)</f>
        <v>5.6549733635301726E-2</v>
      </c>
    </row>
    <row r="15" spans="1:20" x14ac:dyDescent="0.45">
      <c r="K15" s="9"/>
      <c r="M15" s="9"/>
      <c r="O15" s="9"/>
      <c r="Q15" s="9"/>
      <c r="S15" s="9"/>
    </row>
  </sheetData>
  <sheetProtection algorithmName="SHA-512" hashValue="YpKJrm0e6aXxo/f3PD0QuYLD3SSjhKm1CaCjH7J8P9j2qFTaGMcGEgWq0yt+iD70KuMOeWA5sx2Spr9EvtT1DA==" saltValue="JfaFvn4T3P68JuJ7VZ1a2g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topLeftCell="A3" zoomScaleNormal="100" zoomScaleSheetLayoutView="100" workbookViewId="0">
      <selection activeCell="O8" sqref="O8:O9"/>
    </sheetView>
  </sheetViews>
  <sheetFormatPr defaultRowHeight="18.75" x14ac:dyDescent="0.45"/>
  <cols>
    <col min="1" max="1" width="17" style="17" customWidth="1"/>
    <col min="2" max="2" width="1.375" style="17" customWidth="1"/>
    <col min="3" max="3" width="11.375" style="17" customWidth="1"/>
    <col min="4" max="4" width="1.375" style="17" customWidth="1"/>
    <col min="5" max="5" width="7.125" style="17" customWidth="1"/>
    <col min="6" max="6" width="1.375" style="17" customWidth="1"/>
    <col min="7" max="7" width="7.125" style="17" customWidth="1"/>
    <col min="8" max="8" width="1.375" style="17" customWidth="1"/>
    <col min="9" max="9" width="11.375" style="17" customWidth="1"/>
    <col min="10" max="10" width="1.375" style="17" customWidth="1"/>
    <col min="11" max="11" width="11.375" style="17" customWidth="1"/>
    <col min="12" max="12" width="1.375" style="17" customWidth="1"/>
    <col min="13" max="13" width="17" style="17" customWidth="1"/>
    <col min="14" max="14" width="1.375" style="17" customWidth="1"/>
    <col min="15" max="15" width="17" style="17" customWidth="1"/>
    <col min="16" max="16" width="1.375" style="17" customWidth="1"/>
    <col min="17" max="17" width="11.375" style="17" customWidth="1"/>
    <col min="18" max="18" width="14.25" style="17" customWidth="1"/>
    <col min="19" max="19" width="1.375" style="17" customWidth="1"/>
    <col min="20" max="20" width="11.375" style="17" customWidth="1"/>
    <col min="21" max="21" width="14.25" style="17" customWidth="1"/>
    <col min="22" max="22" width="1.375" style="17" customWidth="1"/>
    <col min="23" max="23" width="11.375" style="17" customWidth="1"/>
    <col min="24" max="24" width="1.375" style="17" customWidth="1"/>
    <col min="25" max="25" width="17" style="17" customWidth="1"/>
    <col min="26" max="26" width="1.375" style="17" customWidth="1"/>
    <col min="27" max="27" width="17" style="17" customWidth="1"/>
    <col min="28" max="28" width="1.375" style="17" customWidth="1"/>
    <col min="29" max="29" width="8.5" style="17" customWidth="1"/>
    <col min="30" max="16384" width="9" style="17"/>
  </cols>
  <sheetData>
    <row r="1" spans="1:2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0.100000000000001" customHeight="1" x14ac:dyDescent="0.4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5" spans="1:29" ht="21" x14ac:dyDescent="0.45">
      <c r="A5" s="33" t="s">
        <v>106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7" spans="1:29" ht="21" x14ac:dyDescent="0.45">
      <c r="K7" s="10" t="s">
        <v>5</v>
      </c>
      <c r="M7" s="28" t="s">
        <v>6</v>
      </c>
      <c r="N7" s="29"/>
      <c r="O7" s="29"/>
      <c r="P7" s="29"/>
      <c r="Q7" s="29"/>
      <c r="R7" s="29"/>
      <c r="S7" s="29"/>
      <c r="T7" s="29"/>
      <c r="U7" s="29"/>
      <c r="W7" s="28" t="s">
        <v>7</v>
      </c>
      <c r="X7" s="29"/>
      <c r="Y7" s="29"/>
      <c r="Z7" s="29"/>
      <c r="AA7" s="29"/>
      <c r="AB7" s="29"/>
      <c r="AC7" s="29"/>
    </row>
    <row r="8" spans="1:29" x14ac:dyDescent="0.45">
      <c r="A8" s="30" t="s">
        <v>107</v>
      </c>
      <c r="C8" s="32" t="s">
        <v>31</v>
      </c>
      <c r="E8" s="32" t="s">
        <v>86</v>
      </c>
      <c r="G8" s="32" t="s">
        <v>108</v>
      </c>
      <c r="I8" s="32" t="s">
        <v>29</v>
      </c>
      <c r="K8" s="30" t="s">
        <v>9</v>
      </c>
      <c r="M8" s="30" t="s">
        <v>10</v>
      </c>
      <c r="O8" s="30" t="s">
        <v>11</v>
      </c>
      <c r="Q8" s="30" t="s">
        <v>12</v>
      </c>
      <c r="R8" s="27"/>
      <c r="T8" s="30" t="s">
        <v>13</v>
      </c>
      <c r="U8" s="27"/>
      <c r="W8" s="30" t="s">
        <v>9</v>
      </c>
      <c r="Y8" s="30" t="s">
        <v>10</v>
      </c>
      <c r="AA8" s="30" t="s">
        <v>11</v>
      </c>
      <c r="AC8" s="32" t="s">
        <v>15</v>
      </c>
    </row>
    <row r="9" spans="1:29" x14ac:dyDescent="0.45">
      <c r="A9" s="31"/>
      <c r="C9" s="31"/>
      <c r="E9" s="31"/>
      <c r="G9" s="31"/>
      <c r="I9" s="31"/>
      <c r="K9" s="31"/>
      <c r="M9" s="31"/>
      <c r="O9" s="31"/>
      <c r="Q9" s="15" t="s">
        <v>9</v>
      </c>
      <c r="R9" s="15" t="s">
        <v>10</v>
      </c>
      <c r="T9" s="15" t="s">
        <v>9</v>
      </c>
      <c r="U9" s="15" t="s">
        <v>16</v>
      </c>
      <c r="W9" s="31"/>
      <c r="Y9" s="31"/>
      <c r="AA9" s="31"/>
      <c r="AC9" s="31"/>
    </row>
    <row r="10" spans="1:29" x14ac:dyDescent="0.45">
      <c r="A10" s="7" t="s">
        <v>18</v>
      </c>
      <c r="K10" s="13">
        <f>SUM($K$9)</f>
        <v>0</v>
      </c>
      <c r="M10" s="13">
        <f>SUM($M$9)</f>
        <v>0</v>
      </c>
      <c r="O10" s="13">
        <f>SUM($O$9)</f>
        <v>0</v>
      </c>
      <c r="Q10" s="13">
        <f>SUM($Q$9)</f>
        <v>0</v>
      </c>
      <c r="R10" s="13">
        <f>SUM($R$9)</f>
        <v>0</v>
      </c>
      <c r="T10" s="13">
        <f>SUM($T$9)</f>
        <v>0</v>
      </c>
      <c r="U10" s="13">
        <f>SUM($U$9)</f>
        <v>0</v>
      </c>
      <c r="W10" s="13">
        <f>SUM($W$9)</f>
        <v>0</v>
      </c>
      <c r="Y10" s="13">
        <f>SUM($Y$9)</f>
        <v>0</v>
      </c>
      <c r="AA10" s="13">
        <f>SUM($AA$9)</f>
        <v>0</v>
      </c>
      <c r="AC10" s="13">
        <f>SUM($AC$9)</f>
        <v>0</v>
      </c>
    </row>
    <row r="11" spans="1:29" x14ac:dyDescent="0.45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sheetProtection algorithmName="SHA-512" hashValue="mp3kGUcilrBU/MmyPiNcaHVZaQEfZHEMwqY28nxi2i2/ZxR/MNtvL9xTSsU42L5RE0+WwxI9ywivTn3Z+YG4Ag==" saltValue="4EXE0RJCRi5YALaAkxGhMw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110" zoomScaleNormal="100" zoomScaleSheetLayoutView="110" workbookViewId="0">
      <selection activeCell="A5" sqref="A5:I12"/>
    </sheetView>
  </sheetViews>
  <sheetFormatPr defaultRowHeight="18.75" x14ac:dyDescent="0.45"/>
  <cols>
    <col min="1" max="1" width="49.75" style="17" customWidth="1"/>
    <col min="2" max="2" width="1.375" style="17" customWidth="1"/>
    <col min="3" max="3" width="11.375" style="17" customWidth="1"/>
    <col min="4" max="4" width="1.375" style="17" customWidth="1"/>
    <col min="5" max="5" width="21.25" style="17" customWidth="1"/>
    <col min="6" max="6" width="1.375" style="17" customWidth="1"/>
    <col min="7" max="7" width="11.375" style="17" customWidth="1"/>
    <col min="8" max="8" width="1.375" style="17" customWidth="1"/>
    <col min="9" max="9" width="11.375" style="17" customWidth="1"/>
    <col min="10" max="10" width="15.25" style="17" bestFit="1" customWidth="1"/>
    <col min="11" max="16384" width="9" style="17"/>
  </cols>
  <sheetData>
    <row r="1" spans="1:10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10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</row>
    <row r="3" spans="1:10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</row>
    <row r="5" spans="1:10" ht="21" x14ac:dyDescent="0.45">
      <c r="A5" s="33" t="s">
        <v>110</v>
      </c>
      <c r="B5" s="27"/>
      <c r="C5" s="27"/>
      <c r="D5" s="27"/>
      <c r="E5" s="27"/>
      <c r="F5" s="27"/>
      <c r="G5" s="27"/>
      <c r="H5" s="27"/>
      <c r="I5" s="27"/>
    </row>
    <row r="7" spans="1:10" ht="42" x14ac:dyDescent="0.45">
      <c r="A7" s="10" t="s">
        <v>111</v>
      </c>
      <c r="C7" s="10" t="s">
        <v>112</v>
      </c>
      <c r="E7" s="10" t="s">
        <v>87</v>
      </c>
      <c r="G7" s="2" t="s">
        <v>113</v>
      </c>
      <c r="I7" s="2" t="s">
        <v>114</v>
      </c>
      <c r="J7" s="21"/>
    </row>
    <row r="8" spans="1:10" ht="21" x14ac:dyDescent="0.45">
      <c r="A8" s="14" t="s">
        <v>115</v>
      </c>
      <c r="C8" s="4" t="s">
        <v>116</v>
      </c>
      <c r="E8" s="5">
        <v>-3098953405379</v>
      </c>
      <c r="G8" s="6">
        <f>E8/-3042780489554</f>
        <v>1.0184610477219254</v>
      </c>
      <c r="I8" s="6">
        <v>-0.28203405069165499</v>
      </c>
    </row>
    <row r="9" spans="1:10" ht="21" x14ac:dyDescent="0.45">
      <c r="A9" s="14" t="s">
        <v>117</v>
      </c>
      <c r="C9" s="4" t="s">
        <v>118</v>
      </c>
      <c r="E9" s="5">
        <v>3114413243</v>
      </c>
      <c r="G9" s="25">
        <f>E9/-3042780489554</f>
        <v>-1.0235418735238767E-3</v>
      </c>
      <c r="I9" s="6">
        <v>2.8344104203902981E-4</v>
      </c>
    </row>
    <row r="10" spans="1:10" ht="21" x14ac:dyDescent="0.45">
      <c r="A10" s="14" t="s">
        <v>119</v>
      </c>
      <c r="C10" s="4" t="s">
        <v>120</v>
      </c>
      <c r="E10" s="5">
        <v>23133630583</v>
      </c>
      <c r="G10" s="6">
        <f>E10/-3042780489554</f>
        <v>-7.6027931237296863E-3</v>
      </c>
      <c r="I10" s="6">
        <v>2.1053790383563074E-3</v>
      </c>
    </row>
    <row r="11" spans="1:10" ht="21" x14ac:dyDescent="0.45">
      <c r="A11" s="14" t="s">
        <v>121</v>
      </c>
      <c r="C11" s="4" t="s">
        <v>122</v>
      </c>
      <c r="E11" s="5">
        <v>29924871999</v>
      </c>
      <c r="G11" s="6">
        <f>E11/-3042780489554</f>
        <v>-9.8347127246718614E-3</v>
      </c>
      <c r="I11" s="6">
        <v>2.7234461969185587E-3</v>
      </c>
    </row>
    <row r="12" spans="1:10" ht="21" x14ac:dyDescent="0.45">
      <c r="A12" s="10" t="s">
        <v>18</v>
      </c>
      <c r="E12" s="7">
        <f>SUM(E8:$E$11)</f>
        <v>-3042780489554</v>
      </c>
      <c r="G12" s="8">
        <f>SUM(G8:$G$11)</f>
        <v>1</v>
      </c>
      <c r="I12" s="8">
        <f>SUM(I8:$I$11)</f>
        <v>-0.27692178441434112</v>
      </c>
    </row>
    <row r="13" spans="1:10" x14ac:dyDescent="0.45">
      <c r="E13" s="9"/>
      <c r="G13" s="9"/>
      <c r="I13" s="9"/>
    </row>
  </sheetData>
  <sheetProtection algorithmName="SHA-512" hashValue="gCb9w3jsgPTbiHCu74DckYR8XrakP2KyrlyggarW/Oyx2Tb1txrlng2LqXZbfKysXf8GAjzpbXVDB6VzhoY6ag==" saltValue="UvEFIs6vw/hLbiq1LbGqpw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topLeftCell="A5" zoomScaleNormal="100" zoomScaleSheetLayoutView="100" workbookViewId="0">
      <selection activeCell="O8" sqref="O8"/>
    </sheetView>
  </sheetViews>
  <sheetFormatPr defaultRowHeight="18.75" x14ac:dyDescent="0.45"/>
  <cols>
    <col min="1" max="1" width="17" style="17" customWidth="1"/>
    <col min="2" max="2" width="1.375" style="17" customWidth="1"/>
    <col min="3" max="3" width="11.375" style="17" customWidth="1"/>
    <col min="4" max="4" width="1.375" style="17" customWidth="1"/>
    <col min="5" max="5" width="12.75" style="17" customWidth="1"/>
    <col min="6" max="6" width="1.375" style="17" customWidth="1"/>
    <col min="7" max="7" width="11.375" style="17" customWidth="1"/>
    <col min="8" max="8" width="1.375" style="17" customWidth="1"/>
    <col min="9" max="9" width="18.5" style="17" customWidth="1"/>
    <col min="10" max="10" width="1.375" style="17" customWidth="1"/>
    <col min="11" max="11" width="14.25" style="17" customWidth="1"/>
    <col min="12" max="12" width="1.375" style="17" customWidth="1"/>
    <col min="13" max="13" width="18.5" style="17" customWidth="1"/>
    <col min="14" max="14" width="1.375" style="17" customWidth="1"/>
    <col min="15" max="15" width="18.5" style="17" customWidth="1"/>
    <col min="16" max="16" width="1.375" style="17" customWidth="1"/>
    <col min="17" max="17" width="14.25" style="17" customWidth="1"/>
    <col min="18" max="18" width="1.375" style="17" customWidth="1"/>
    <col min="19" max="19" width="18.5" style="17" customWidth="1"/>
    <col min="20" max="16384" width="9" style="17"/>
  </cols>
  <sheetData>
    <row r="1" spans="1:19" ht="20.100000000000001" customHeight="1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0.100000000000001" customHeight="1" x14ac:dyDescent="0.45">
      <c r="A2" s="26" t="s">
        <v>109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0.100000000000001" customHeight="1" x14ac:dyDescent="0.4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19" ht="21" x14ac:dyDescent="0.45">
      <c r="A5" s="33" t="s">
        <v>123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7" spans="1:19" ht="21" x14ac:dyDescent="0.45">
      <c r="C7" s="28" t="s">
        <v>124</v>
      </c>
      <c r="D7" s="29"/>
      <c r="E7" s="29"/>
      <c r="F7" s="29"/>
      <c r="G7" s="29"/>
      <c r="I7" s="28" t="s">
        <v>125</v>
      </c>
      <c r="J7" s="29"/>
      <c r="K7" s="29"/>
      <c r="L7" s="29"/>
      <c r="M7" s="29"/>
      <c r="O7" s="28" t="s">
        <v>7</v>
      </c>
      <c r="P7" s="29"/>
      <c r="Q7" s="29"/>
      <c r="R7" s="29"/>
      <c r="S7" s="29"/>
    </row>
    <row r="8" spans="1:19" ht="63" x14ac:dyDescent="0.45">
      <c r="A8" s="10" t="s">
        <v>20</v>
      </c>
      <c r="C8" s="2" t="s">
        <v>126</v>
      </c>
      <c r="E8" s="2" t="s">
        <v>127</v>
      </c>
      <c r="G8" s="2" t="s">
        <v>128</v>
      </c>
      <c r="I8" s="2" t="s">
        <v>129</v>
      </c>
      <c r="K8" s="2" t="s">
        <v>130</v>
      </c>
      <c r="M8" s="2" t="s">
        <v>131</v>
      </c>
      <c r="O8" s="2" t="s">
        <v>129</v>
      </c>
      <c r="Q8" s="2" t="s">
        <v>130</v>
      </c>
      <c r="S8" s="2" t="s">
        <v>131</v>
      </c>
    </row>
    <row r="9" spans="1:19" x14ac:dyDescent="0.45">
      <c r="A9" s="3" t="s">
        <v>17</v>
      </c>
      <c r="C9" s="4" t="s">
        <v>132</v>
      </c>
      <c r="E9" s="5">
        <v>25867764</v>
      </c>
      <c r="G9" s="5">
        <v>250</v>
      </c>
      <c r="I9" s="18">
        <v>0</v>
      </c>
      <c r="J9" s="18"/>
      <c r="K9" s="18">
        <v>0</v>
      </c>
      <c r="L9" s="18"/>
      <c r="M9" s="18">
        <v>0</v>
      </c>
      <c r="N9" s="4"/>
      <c r="O9" s="5">
        <v>6466941000</v>
      </c>
      <c r="Q9" s="18">
        <v>0</v>
      </c>
      <c r="S9" s="5">
        <v>6466941000</v>
      </c>
    </row>
    <row r="10" spans="1:19" x14ac:dyDescent="0.45">
      <c r="A10" s="7" t="s">
        <v>18</v>
      </c>
      <c r="I10" s="13">
        <v>0</v>
      </c>
      <c r="J10" s="18"/>
      <c r="K10" s="13">
        <f>SUM(K9:$K$9)</f>
        <v>0</v>
      </c>
      <c r="L10" s="18"/>
      <c r="M10" s="13">
        <f>SUM(M9:$M$9)</f>
        <v>0</v>
      </c>
      <c r="O10" s="7">
        <f>SUM(O9:$O$9)</f>
        <v>6466941000</v>
      </c>
      <c r="Q10" s="13">
        <f>SUM(Q9:$Q$9)</f>
        <v>0</v>
      </c>
      <c r="S10" s="7">
        <f>SUM(S9:$S$9)</f>
        <v>6466941000</v>
      </c>
    </row>
    <row r="11" spans="1:19" x14ac:dyDescent="0.45">
      <c r="I11" s="9"/>
      <c r="K11" s="9"/>
      <c r="M11" s="9"/>
      <c r="O11" s="9"/>
      <c r="Q11" s="9"/>
      <c r="S11" s="9"/>
    </row>
  </sheetData>
  <sheetProtection algorithmName="SHA-512" hashValue="IhzMd3rO3nhjKAk03IB3aeykzagtdjt9/qCgjWM6vlhVLXsOjL2PGHNmLxC7314fphU64tYU4mLbSBFHKtHleg==" saltValue="Cz5u33635EnV5JQUT+S8lg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2021-01-23T07:19:04Z</dcterms:created>
  <dcterms:modified xsi:type="dcterms:W3CDTF">2021-01-27T06:28:12Z</dcterms:modified>
</cp:coreProperties>
</file>