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87\Desktop\پرتفوی اسفند\"/>
    </mc:Choice>
  </mc:AlternateContent>
  <bookViews>
    <workbookView xWindow="0" yWindow="0" windowWidth="28800" windowHeight="12435" activeTab="12"/>
  </bookViews>
  <sheets>
    <sheet name="0" sheetId="1" r:id="rId1"/>
    <sheet name="1" sheetId="2" r:id="rId2"/>
    <sheet name="3" sheetId="4" r:id="rId3"/>
    <sheet name="5" sheetId="6" r:id="rId4"/>
    <sheet name="7" sheetId="8" r:id="rId5"/>
    <sheet name="8" sheetId="9" r:id="rId6"/>
    <sheet name="9" sheetId="10" r:id="rId7"/>
    <sheet name="10" sheetId="11" r:id="rId8"/>
    <sheet name="11" sheetId="12" r:id="rId9"/>
    <sheet name="12" sheetId="13" r:id="rId10"/>
    <sheet name="13" sheetId="14" r:id="rId11"/>
    <sheet name="14" sheetId="15" r:id="rId12"/>
    <sheet name="15" sheetId="16" r:id="rId13"/>
  </sheets>
  <definedNames>
    <definedName name="_xlnm.Print_Area" localSheetId="1">'1'!$A$1:$W$13</definedName>
  </definedNames>
  <calcPr calcId="162913"/>
</workbook>
</file>

<file path=xl/calcChain.xml><?xml version="1.0" encoding="utf-8"?>
<calcChain xmlns="http://schemas.openxmlformats.org/spreadsheetml/2006/main">
  <c r="G13" i="15" l="1"/>
  <c r="K10" i="15"/>
  <c r="K11" i="15"/>
  <c r="K16" i="15"/>
  <c r="K9" i="15"/>
  <c r="G10" i="8"/>
  <c r="I10" i="8" s="1"/>
  <c r="G11" i="8"/>
  <c r="I11" i="8" s="1"/>
  <c r="S10" i="6"/>
  <c r="S11" i="6"/>
  <c r="S12" i="6"/>
  <c r="S13" i="6"/>
  <c r="S14" i="6"/>
  <c r="S15" i="6"/>
  <c r="S16" i="6"/>
  <c r="S17" i="6"/>
  <c r="S9" i="6"/>
  <c r="S18" i="6" s="1"/>
  <c r="AH11" i="4"/>
  <c r="AH12" i="4"/>
  <c r="AH13" i="4"/>
  <c r="AH14" i="4"/>
  <c r="AH15" i="4"/>
  <c r="AH16" i="4"/>
  <c r="AH17" i="4"/>
  <c r="AH18" i="4"/>
  <c r="AH10" i="4"/>
  <c r="AH19" i="4" s="1"/>
  <c r="W11" i="2"/>
  <c r="W12" i="2" s="1"/>
  <c r="E10" i="16"/>
  <c r="C10" i="16"/>
  <c r="I18" i="15"/>
  <c r="K17" i="15" s="1"/>
  <c r="E18" i="15"/>
  <c r="G16" i="15" s="1"/>
  <c r="Q20" i="14"/>
  <c r="O20" i="14"/>
  <c r="M20" i="14"/>
  <c r="K20" i="14"/>
  <c r="I20" i="14"/>
  <c r="G20" i="14"/>
  <c r="E20" i="14"/>
  <c r="C20" i="14"/>
  <c r="U11" i="13"/>
  <c r="S11" i="13"/>
  <c r="Q11" i="13"/>
  <c r="O11" i="13"/>
  <c r="M11" i="13"/>
  <c r="K11" i="13"/>
  <c r="I11" i="13"/>
  <c r="G11" i="13"/>
  <c r="E11" i="13"/>
  <c r="C11" i="13"/>
  <c r="Q19" i="12"/>
  <c r="O19" i="12"/>
  <c r="M19" i="12"/>
  <c r="K19" i="12"/>
  <c r="I19" i="12"/>
  <c r="G19" i="12"/>
  <c r="E19" i="12"/>
  <c r="C19" i="12"/>
  <c r="Q18" i="11"/>
  <c r="O18" i="11"/>
  <c r="M18" i="11"/>
  <c r="K18" i="11"/>
  <c r="I18" i="11"/>
  <c r="G18" i="11"/>
  <c r="E18" i="11"/>
  <c r="C18" i="11"/>
  <c r="S28" i="10"/>
  <c r="Q28" i="10"/>
  <c r="O28" i="10"/>
  <c r="M28" i="10"/>
  <c r="K28" i="10"/>
  <c r="I28" i="10"/>
  <c r="S10" i="9"/>
  <c r="Q10" i="9"/>
  <c r="O10" i="9"/>
  <c r="M10" i="9"/>
  <c r="K10" i="9"/>
  <c r="I10" i="9"/>
  <c r="E12" i="8"/>
  <c r="G9" i="8" s="1"/>
  <c r="I9" i="8" s="1"/>
  <c r="Q18" i="6"/>
  <c r="O18" i="6"/>
  <c r="M18" i="6"/>
  <c r="K18" i="6"/>
  <c r="AF19" i="4"/>
  <c r="AD19" i="4"/>
  <c r="AB19" i="4"/>
  <c r="Z19" i="4"/>
  <c r="X19" i="4"/>
  <c r="W19" i="4"/>
  <c r="U19" i="4"/>
  <c r="T19" i="4"/>
  <c r="R19" i="4"/>
  <c r="P19" i="4"/>
  <c r="N19" i="4"/>
  <c r="U12" i="2"/>
  <c r="S12" i="2"/>
  <c r="Q12" i="2"/>
  <c r="O12" i="2"/>
  <c r="M12" i="2"/>
  <c r="L12" i="2"/>
  <c r="J12" i="2"/>
  <c r="I12" i="2"/>
  <c r="G12" i="2"/>
  <c r="E12" i="2"/>
  <c r="C12" i="2"/>
  <c r="K15" i="15" l="1"/>
  <c r="K14" i="15"/>
  <c r="K13" i="15"/>
  <c r="G8" i="8"/>
  <c r="K12" i="15"/>
  <c r="K18" i="15" s="1"/>
  <c r="G15" i="15"/>
  <c r="G12" i="15"/>
  <c r="G9" i="15"/>
  <c r="G10" i="15"/>
  <c r="G11" i="15"/>
  <c r="G17" i="15"/>
  <c r="G14" i="15"/>
  <c r="G12" i="8" l="1"/>
  <c r="I8" i="8"/>
  <c r="I12" i="8" s="1"/>
  <c r="G18" i="15"/>
</calcChain>
</file>

<file path=xl/sharedStrings.xml><?xml version="1.0" encoding="utf-8"?>
<sst xmlns="http://schemas.openxmlformats.org/spreadsheetml/2006/main" count="446" uniqueCount="183">
  <si>
    <t>‫بازارگردانی صنعت مس</t>
  </si>
  <si>
    <t>‫صورت وضعیت پورتفوی</t>
  </si>
  <si>
    <t>‫برای ماه منتهی به 1399/12/30</t>
  </si>
  <si>
    <t>‫1- سرمایه گذاری ها</t>
  </si>
  <si>
    <t>‫1-1- سرمایه گذاری در سهام و حق تقدم سهام</t>
  </si>
  <si>
    <t>‫1399/11/30</t>
  </si>
  <si>
    <t>‫تغییرات طی دوره</t>
  </si>
  <si>
    <t>‫1399/12/30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</si>
  <si>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</si>
  <si>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</si>
  <si>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</si>
  <si>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</si>
  <si>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</si>
  <si>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</si>
  <si>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</si>
  <si>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</si>
  <si>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</si>
  <si>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‫ملي مس</t>
  </si>
  <si>
    <t>‫جمع</t>
  </si>
  <si>
    <t>‫نام سهام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</si>
  <si>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</si>
  <si>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</si>
  <si>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</si>
  <si>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</si>
  <si>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</si>
  <si>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</si>
  <si>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</si>
  <si>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</si>
  <si>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</si>
  <si>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سلف شمش فولاد كاوه كيش</t>
  </si>
  <si>
    <t>‫بلی</t>
  </si>
  <si>
    <t>‫بورس</t>
  </si>
  <si>
    <t>‫1398/06/12</t>
  </si>
  <si>
    <t>‫1400/06/12</t>
  </si>
  <si>
    <t>‫0</t>
  </si>
  <si>
    <t>‫صكوك اجاره خليج فارس- 3ماهه16%</t>
  </si>
  <si>
    <t>‫1397/12/22</t>
  </si>
  <si>
    <t>‫1400/12/22</t>
  </si>
  <si>
    <t>‫16</t>
  </si>
  <si>
    <t>‫صكوك اجاره پارسيان-6ماهه16%</t>
  </si>
  <si>
    <t>‫1399/06/10</t>
  </si>
  <si>
    <t>‫1403/06/10</t>
  </si>
  <si>
    <t>‫صكوك مرابحه سايپا412-3ماهه 16%</t>
  </si>
  <si>
    <t>‫1397/12/20</t>
  </si>
  <si>
    <t>‫1401/12/20</t>
  </si>
  <si>
    <t>‫مرابحه عام دولت2-ش.خ تمدن0212</t>
  </si>
  <si>
    <t>‫فرابورس</t>
  </si>
  <si>
    <t>‫1398/12/25</t>
  </si>
  <si>
    <t>‫1402/12/25</t>
  </si>
  <si>
    <t>‫18</t>
  </si>
  <si>
    <t>‫مرابحه گندم2-واجدشرايط خاص1400</t>
  </si>
  <si>
    <t>‫1396/08/20</t>
  </si>
  <si>
    <t>‫1400/08/20</t>
  </si>
  <si>
    <t>‫17</t>
  </si>
  <si>
    <t>‫مشاركت ش اصفهان112-3ماهه18%</t>
  </si>
  <si>
    <t>‫خیر</t>
  </si>
  <si>
    <t>‫1397/12/28</t>
  </si>
  <si>
    <t>‫1401/12/28</t>
  </si>
  <si>
    <t>‫مشاركت شهرداري كرج-3ماهه18%</t>
  </si>
  <si>
    <t>‫1397/12/27</t>
  </si>
  <si>
    <t>‫1401/12/27</t>
  </si>
  <si>
    <t>‫منفعت دولت8-ش.خاص تمدن0205</t>
  </si>
  <si>
    <t>‫1398/11/05</t>
  </si>
  <si>
    <t>‫1402/05/05</t>
  </si>
  <si>
    <t>‫17.9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</si>
  <si>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</si>
  <si>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</si>
  <si>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</si>
  <si>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</si>
  <si>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</si>
  <si>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</si>
  <si>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</si>
  <si>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</si>
  <si>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</si>
  <si>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</si>
  <si>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</si>
  <si>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‫104456340</t>
  </si>
  <si>
    <t>‫کوتاه مدت</t>
  </si>
  <si>
    <t>‫1398/07/01</t>
  </si>
  <si>
    <t>‫سپرده بانکی نزد بانک سپه</t>
  </si>
  <si>
    <t>‫1182305748704</t>
  </si>
  <si>
    <t>‫1398/10/25</t>
  </si>
  <si>
    <t>‫سپرده بانکی نزد بانک شهر</t>
  </si>
  <si>
    <t>‫70020217</t>
  </si>
  <si>
    <t>‫1395/05/11</t>
  </si>
  <si>
    <t>‫10020213</t>
  </si>
  <si>
    <t>‫جاري</t>
  </si>
  <si>
    <t>‫1399/12/02</t>
  </si>
  <si>
    <t>‫سپرده بانکی نزد بانک پاسارگاد</t>
  </si>
  <si>
    <t>‫3088100146819221</t>
  </si>
  <si>
    <t>‫1399/12/28</t>
  </si>
  <si>
    <t>‫3089012146819221</t>
  </si>
  <si>
    <t>‫بلند مدت</t>
  </si>
  <si>
    <t>‫20</t>
  </si>
  <si>
    <t>‫3089012146819222</t>
  </si>
  <si>
    <t>‫3089012146819223</t>
  </si>
  <si>
    <t>‫3089012146819224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</si>
  <si>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</si>
  <si>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</si>
  <si>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</si>
  <si>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</si>
  <si>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</si>
  <si>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</si>
  <si>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</si>
  <si>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</si>
  <si>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</si>
  <si>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</si>
  <si>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</si>
  <si>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</si>
  <si>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</si>
  <si>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</si>
  <si>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</si>
  <si>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</si>
  <si>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</si>
  <si>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</si>
  <si>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</si>
  <si>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</si>
  <si>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</si>
  <si>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</si>
  <si>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</si>
  <si>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‫1399/04/31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</si>
  <si>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</si>
  <si>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</si>
  <si>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</si>
  <si>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</si>
  <si>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‫بلند مدت-3089012146819221-پاسارگاد</t>
  </si>
  <si>
    <t>‫1399/12/01</t>
  </si>
  <si>
    <t>‫1400/12/28</t>
  </si>
  <si>
    <t>‫بلند مدت-3089012146819222-پاسارگاد</t>
  </si>
  <si>
    <t>‫بلند مدت-3089012146819223-پاسارگاد</t>
  </si>
  <si>
    <t>‫بلند مدت-3089012146819224-پاسارگاد</t>
  </si>
  <si>
    <t>‫1400/03/22</t>
  </si>
  <si>
    <t>‫1400/06/10</t>
  </si>
  <si>
    <t>‫1400/03/20</t>
  </si>
  <si>
    <t>‫كوتاه مدت-104456340-تجارت</t>
  </si>
  <si>
    <t>‫-</t>
  </si>
  <si>
    <t>‫كوتاه مدت-70020217-شهر</t>
  </si>
  <si>
    <t>‫1400/06/25</t>
  </si>
  <si>
    <t>‫1400/02/20</t>
  </si>
  <si>
    <t>‫1400/03/28</t>
  </si>
  <si>
    <t>‫1400/03/27</t>
  </si>
  <si>
    <t>‫1400/05/05</t>
  </si>
  <si>
    <t>‫اجاره اعتماد مبين تمدن011019</t>
  </si>
  <si>
    <t>‫1400/04/19</t>
  </si>
  <si>
    <t>‫1401/10/19</t>
  </si>
  <si>
    <t>‫بلند مدت-1182500076608-سپه</t>
  </si>
  <si>
    <t>‫1399/10/25</t>
  </si>
  <si>
    <t>‫19.5</t>
  </si>
  <si>
    <t>‫بلند مدت-6174823934-تجارت</t>
  </si>
  <si>
    <t>‫1399/07/01</t>
  </si>
  <si>
    <t>‫كوتاه مدت-1182305748704-سپه</t>
  </si>
  <si>
    <t>‫مرابحه سلامت6واجدشرايط خاص1400</t>
  </si>
  <si>
    <t>‫1400/09/22</t>
  </si>
  <si>
    <t>‫سود(زیان) حاصل از فروش اوراق بهادار</t>
  </si>
  <si>
    <t>‫ارزش دفتری</t>
  </si>
  <si>
    <t>‫سود و زیان ناشی از فروش</t>
  </si>
  <si>
    <t>‫زغال سنگ پروده طبس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</si>
  <si>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</si>
  <si>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</si>
  <si>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</si>
  <si>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</si>
  <si>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</si>
  <si>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</si>
  <si>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</si>
  <si>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</si>
  <si>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</si>
  <si>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</si>
  <si>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</si>
  <si>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</si>
  <si>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</si>
  <si>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</si>
  <si>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</si>
  <si>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‫سپرده بانکی بلند مدت - پاسارگاد</t>
  </si>
  <si>
    <t>‫سپرده بانکی کوتاه مدت - تجارت</t>
  </si>
  <si>
    <t>‫سپرده بانکی کوتاه مدت - شهر</t>
  </si>
  <si>
    <t>‫سپرده بانکی بلند مدت - تجارت</t>
  </si>
  <si>
    <t>‫6174823934</t>
  </si>
  <si>
    <t>‫سپرده بانکی بلند مدت - سپه</t>
  </si>
  <si>
    <t>‫1182500076608</t>
  </si>
  <si>
    <t>‫سپرده بانکی کوتاه مدت - سپه</t>
  </si>
  <si>
    <t>‫4-2- سایر درآمدها:</t>
  </si>
  <si>
    <t>‫واحدهاي سرمايه گذاري</t>
  </si>
  <si>
    <t>‫درصد سود به جمع سود سپرده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</si>
</sst>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-;[Black]\(#,##0\)"/>
    <numFmt numFmtId="165" formatCode="0.0%"/>
  </numFmts>
  <fonts count="7" x14ac:knownFonts="1">
    <font>
      <sz val="11"/>
      <color indexed="8"/>
      <name val="Arial"/>
      <family val="2"/>
      <scheme val="minor"/>
    </font>
    <font>
      <sz val="12"/>
      <name val="B Nazanin"/>
      <charset val="178"/>
    </font>
    <font>
      <b/>
      <u/>
      <sz val="18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sz val="11"/>
      <color indexed="8"/>
      <name val="Arial"/>
      <family val="2"/>
      <scheme val="minor"/>
    </font>
    <font>
      <sz val="11"/>
      <color indexed="8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7">
    <xf numFmtId="0" fontId="0" fillId="0" borderId="0" xfId="0"/>
    <xf numFmtId="164" fontId="6" fillId="0" borderId="0" xfId="0" applyNumberFormat="1" applyFont="1"/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/>
    <xf numFmtId="164" fontId="4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 wrapText="1"/>
    </xf>
    <xf numFmtId="9" fontId="1" fillId="0" borderId="0" xfId="1" applyFont="1" applyAlignment="1">
      <alignment horizontal="center" vertical="center"/>
    </xf>
    <xf numFmtId="9" fontId="1" fillId="0" borderId="3" xfId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5" fontId="1" fillId="0" borderId="0" xfId="1" applyNumberFormat="1" applyFont="1" applyAlignment="1">
      <alignment horizontal="center" vertical="center"/>
    </xf>
    <xf numFmtId="165" fontId="1" fillId="0" borderId="3" xfId="1" applyNumberFormat="1" applyFont="1" applyBorder="1" applyAlignment="1">
      <alignment horizontal="center" vertical="center"/>
    </xf>
    <xf numFmtId="9" fontId="6" fillId="0" borderId="0" xfId="1" applyFont="1"/>
    <xf numFmtId="164" fontId="2" fillId="0" borderId="0" xfId="0" applyNumberFormat="1" applyFont="1" applyAlignment="1">
      <alignment horizontal="center" vertical="center"/>
    </xf>
    <xf numFmtId="164" fontId="6" fillId="0" borderId="0" xfId="0" applyNumberFormat="1" applyFont="1"/>
    <xf numFmtId="164" fontId="4" fillId="0" borderId="1" xfId="0" applyNumberFormat="1" applyFont="1" applyBorder="1" applyAlignment="1">
      <alignment horizontal="center" vertical="center"/>
    </xf>
    <xf numFmtId="164" fontId="6" fillId="2" borderId="2" xfId="0" applyNumberFormat="1" applyFont="1" applyFill="1" applyBorder="1"/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/>
    </xf>
    <xf numFmtId="164" fontId="1" fillId="0" borderId="5" xfId="0" applyNumberFormat="1" applyFont="1" applyBorder="1" applyAlignment="1">
      <alignment vertical="center"/>
    </xf>
    <xf numFmtId="164" fontId="6" fillId="2" borderId="6" xfId="0" applyNumberFormat="1" applyFont="1" applyFill="1" applyBorder="1" applyAlignment="1"/>
    <xf numFmtId="164" fontId="6" fillId="2" borderId="7" xfId="0" applyNumberFormat="1" applyFont="1" applyFill="1" applyBorder="1" applyAlignment="1"/>
    <xf numFmtId="164" fontId="3" fillId="0" borderId="0" xfId="0" applyNumberFormat="1" applyFont="1" applyAlignment="1">
      <alignment vertical="center"/>
    </xf>
    <xf numFmtId="164" fontId="6" fillId="0" borderId="0" xfId="0" applyNumberFormat="1" applyFont="1" applyAlignment="1"/>
    <xf numFmtId="164" fontId="4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6" fillId="2" borderId="2" xfId="0" applyNumberFormat="1" applyFont="1" applyFill="1" applyBorder="1" applyAlignment="1"/>
    <xf numFmtId="164" fontId="1" fillId="0" borderId="5" xfId="0" applyNumberFormat="1" applyFont="1" applyBorder="1" applyAlignment="1">
      <alignment horizontal="center" vertical="center"/>
    </xf>
    <xf numFmtId="164" fontId="6" fillId="2" borderId="6" xfId="0" applyNumberFormat="1" applyFont="1" applyFill="1" applyBorder="1"/>
    <xf numFmtId="164" fontId="6" fillId="2" borderId="7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166254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309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2:J24"/>
  <sheetViews>
    <sheetView rightToLeft="1" view="pageBreakPreview" zoomScale="60" zoomScaleNormal="100" workbookViewId="0">
      <selection activeCell="L47" sqref="L47"/>
    </sheetView>
  </sheetViews>
  <sheetFormatPr defaultRowHeight="18" x14ac:dyDescent="0.45"/>
  <cols>
    <col min="1" max="16384" width="9" style="1"/>
  </cols>
  <sheetData>
    <row r="22" spans="1:10" ht="39.950000000000003" customHeight="1" x14ac:dyDescent="0.45">
      <c r="A22" s="24" t="s">
        <v>0</v>
      </c>
      <c r="B22" s="25"/>
      <c r="C22" s="25"/>
      <c r="D22" s="25"/>
      <c r="E22" s="25"/>
      <c r="F22" s="25"/>
      <c r="G22" s="25"/>
      <c r="H22" s="25"/>
      <c r="I22" s="25"/>
      <c r="J22" s="25"/>
    </row>
    <row r="23" spans="1:10" ht="39.950000000000003" customHeight="1" x14ac:dyDescent="0.45">
      <c r="A23" s="24" t="s">
        <v>1</v>
      </c>
      <c r="B23" s="25"/>
      <c r="C23" s="25"/>
      <c r="D23" s="25"/>
      <c r="E23" s="25"/>
      <c r="F23" s="25"/>
      <c r="G23" s="25"/>
      <c r="H23" s="25"/>
      <c r="I23" s="25"/>
      <c r="J23" s="25"/>
    </row>
    <row r="24" spans="1:10" ht="39.950000000000003" customHeight="1" x14ac:dyDescent="0.45">
      <c r="A24" s="24" t="s">
        <v>2</v>
      </c>
      <c r="B24" s="25"/>
      <c r="C24" s="25"/>
      <c r="D24" s="25"/>
      <c r="E24" s="25"/>
      <c r="F24" s="25"/>
      <c r="G24" s="25"/>
      <c r="H24" s="25"/>
      <c r="I24" s="25"/>
      <c r="J24" s="25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8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"/>
  <sheetViews>
    <sheetView rightToLeft="1" view="pageBreakPreview" zoomScale="60" zoomScaleNormal="100" workbookViewId="0">
      <selection activeCell="L47" sqref="L47"/>
    </sheetView>
  </sheetViews>
  <sheetFormatPr defaultRowHeight="18" x14ac:dyDescent="0.45"/>
  <cols>
    <col min="1" max="1" width="27.625" style="1" bestFit="1" customWidth="1"/>
    <col min="2" max="2" width="1.375" style="1" customWidth="1"/>
    <col min="3" max="3" width="18" style="1" bestFit="1" customWidth="1"/>
    <col min="4" max="4" width="1.375" style="1" customWidth="1"/>
    <col min="5" max="5" width="21" style="1" bestFit="1" customWidth="1"/>
    <col min="6" max="6" width="1.375" style="1" customWidth="1"/>
    <col min="7" max="7" width="16.625" style="1" bestFit="1" customWidth="1"/>
    <col min="8" max="8" width="1.375" style="1" customWidth="1"/>
    <col min="9" max="9" width="20.125" style="1" bestFit="1" customWidth="1"/>
    <col min="10" max="10" width="1.375" style="1" customWidth="1"/>
    <col min="11" max="11" width="10.375" style="1" bestFit="1" customWidth="1"/>
    <col min="12" max="12" width="1.375" style="1" customWidth="1"/>
    <col min="13" max="13" width="18" style="1" bestFit="1" customWidth="1"/>
    <col min="14" max="14" width="1.375" style="1" customWidth="1"/>
    <col min="15" max="15" width="21" style="1" bestFit="1" customWidth="1"/>
    <col min="16" max="16" width="1.375" style="1" customWidth="1"/>
    <col min="17" max="17" width="18.625" style="1" bestFit="1" customWidth="1"/>
    <col min="18" max="18" width="1.375" style="1" customWidth="1"/>
    <col min="19" max="19" width="20.125" style="1" bestFit="1" customWidth="1"/>
    <col min="20" max="20" width="1.375" style="1" customWidth="1"/>
    <col min="21" max="21" width="10.375" style="1" bestFit="1" customWidth="1"/>
    <col min="22" max="16384" width="9" style="1"/>
  </cols>
  <sheetData>
    <row r="1" spans="1:21" ht="20.100000000000001" customHeight="1" x14ac:dyDescent="0.45">
      <c r="A1" s="31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20.100000000000001" customHeight="1" x14ac:dyDescent="0.45">
      <c r="A2" s="31" t="s">
        <v>97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ht="20.100000000000001" customHeight="1" x14ac:dyDescent="0.45">
      <c r="A3" s="31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5" spans="1:21" ht="21" x14ac:dyDescent="0.45">
      <c r="A5" s="32" t="s">
        <v>160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7" spans="1:21" ht="21" x14ac:dyDescent="0.45">
      <c r="C7" s="26" t="s">
        <v>113</v>
      </c>
      <c r="D7" s="27"/>
      <c r="E7" s="27"/>
      <c r="F7" s="27"/>
      <c r="G7" s="27"/>
      <c r="H7" s="27"/>
      <c r="I7" s="27"/>
      <c r="J7" s="27"/>
      <c r="K7" s="27"/>
      <c r="M7" s="26" t="s">
        <v>7</v>
      </c>
      <c r="N7" s="27"/>
      <c r="O7" s="27"/>
      <c r="P7" s="27"/>
      <c r="Q7" s="27"/>
      <c r="R7" s="27"/>
      <c r="S7" s="27"/>
      <c r="T7" s="27"/>
      <c r="U7" s="27"/>
    </row>
    <row r="8" spans="1:21" ht="42" x14ac:dyDescent="0.45">
      <c r="A8" s="2" t="s">
        <v>161</v>
      </c>
      <c r="C8" s="3" t="s">
        <v>111</v>
      </c>
      <c r="E8" s="3" t="s">
        <v>162</v>
      </c>
      <c r="G8" s="3" t="s">
        <v>163</v>
      </c>
      <c r="I8" s="3" t="s">
        <v>164</v>
      </c>
      <c r="K8" s="3" t="s">
        <v>165</v>
      </c>
      <c r="M8" s="3" t="s">
        <v>111</v>
      </c>
      <c r="O8" s="3" t="s">
        <v>162</v>
      </c>
      <c r="Q8" s="3" t="s">
        <v>163</v>
      </c>
      <c r="S8" s="3" t="s">
        <v>164</v>
      </c>
      <c r="U8" s="3" t="s">
        <v>165</v>
      </c>
    </row>
    <row r="9" spans="1:21" ht="18.75" x14ac:dyDescent="0.45">
      <c r="A9" s="4" t="s">
        <v>156</v>
      </c>
      <c r="C9" s="5">
        <v>0</v>
      </c>
      <c r="E9" s="5">
        <v>0</v>
      </c>
      <c r="G9" s="5">
        <v>0</v>
      </c>
      <c r="I9" s="5">
        <v>0</v>
      </c>
      <c r="K9" s="5">
        <v>0</v>
      </c>
      <c r="M9" s="5">
        <v>0</v>
      </c>
      <c r="O9" s="5">
        <v>0</v>
      </c>
      <c r="Q9" s="5">
        <v>59110</v>
      </c>
      <c r="S9" s="5">
        <v>59110</v>
      </c>
      <c r="U9" s="5">
        <v>5.4146272068656793E-8</v>
      </c>
    </row>
    <row r="10" spans="1:21" ht="18.75" x14ac:dyDescent="0.45">
      <c r="A10" s="4" t="s">
        <v>17</v>
      </c>
      <c r="C10" s="5">
        <v>0</v>
      </c>
      <c r="E10" s="5">
        <v>1677207420850</v>
      </c>
      <c r="G10" s="5">
        <v>-3924130841</v>
      </c>
      <c r="I10" s="5">
        <v>1673283290009</v>
      </c>
      <c r="K10" s="5">
        <v>100</v>
      </c>
      <c r="M10" s="5">
        <v>6476569179</v>
      </c>
      <c r="O10" s="5">
        <v>377594864610</v>
      </c>
      <c r="Q10" s="5">
        <v>644775419024</v>
      </c>
      <c r="S10" s="5">
        <v>1028846852813</v>
      </c>
      <c r="U10" s="5">
        <v>100</v>
      </c>
    </row>
    <row r="11" spans="1:21" ht="18.75" x14ac:dyDescent="0.45">
      <c r="A11" s="6" t="s">
        <v>18</v>
      </c>
      <c r="C11" s="6">
        <f>SUM(C9:$C$10)</f>
        <v>0</v>
      </c>
      <c r="E11" s="6">
        <f>SUM(E9:$E$10)</f>
        <v>1677207420850</v>
      </c>
      <c r="G11" s="6">
        <f>SUM(G9:$G$10)</f>
        <v>-3924130841</v>
      </c>
      <c r="I11" s="6">
        <f>SUM(I9:$I$10)</f>
        <v>1673283290009</v>
      </c>
      <c r="K11" s="6">
        <f>SUM(K9:$K$10)</f>
        <v>100</v>
      </c>
      <c r="M11" s="6">
        <f>SUM(M9:$M$10)</f>
        <v>6476569179</v>
      </c>
      <c r="O11" s="6">
        <f>SUM(O9:$O$10)</f>
        <v>377594864610</v>
      </c>
      <c r="Q11" s="6">
        <f>SUM(Q9:$Q$10)</f>
        <v>644775478134</v>
      </c>
      <c r="S11" s="6">
        <f>SUM(S9:$S$10)</f>
        <v>1028846911923</v>
      </c>
      <c r="U11" s="6">
        <f>SUM(U9:$U$10)</f>
        <v>100.00000005414627</v>
      </c>
    </row>
    <row r="12" spans="1:21" ht="18.75" x14ac:dyDescent="0.45">
      <c r="C12" s="7"/>
      <c r="E12" s="7"/>
      <c r="G12" s="7"/>
      <c r="I12" s="7"/>
      <c r="K12" s="7"/>
      <c r="M12" s="7"/>
      <c r="O12" s="7"/>
      <c r="Q12" s="7"/>
      <c r="S12" s="7"/>
      <c r="U12" s="7"/>
    </row>
  </sheetData>
  <sheetProtection algorithmName="SHA-512" hashValue="bOKWCtq2135/7G2RGG6ZzzB6x2vG+roo/CgV78MLvE36AcB4oBLz5R/Fj4w7Y/QKEQZESrtdnLoZsq86TElPAA==" saltValue="hbo2ZClVtKbd34FAeUrqPA==" spinCount="100000" sheet="1" objects="1" scenarios="1" selectLockedCells="1" autoFilter="0" selectUnlockedCell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5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rightToLeft="1" view="pageBreakPreview" zoomScale="60" zoomScaleNormal="100" workbookViewId="0">
      <selection activeCell="L47" sqref="L47"/>
    </sheetView>
  </sheetViews>
  <sheetFormatPr defaultRowHeight="18" x14ac:dyDescent="0.45"/>
  <cols>
    <col min="1" max="1" width="21" style="1" bestFit="1" customWidth="1"/>
    <col min="2" max="2" width="1.375" style="1" customWidth="1"/>
    <col min="3" max="3" width="18.5" style="1" bestFit="1" customWidth="1"/>
    <col min="4" max="4" width="1.375" style="1" customWidth="1"/>
    <col min="5" max="5" width="21" style="1" bestFit="1" customWidth="1"/>
    <col min="6" max="6" width="1.375" style="1" customWidth="1"/>
    <col min="7" max="7" width="14.5" style="1" bestFit="1" customWidth="1"/>
    <col min="8" max="8" width="1.375" style="1" customWidth="1"/>
    <col min="9" max="9" width="16.125" style="1" bestFit="1" customWidth="1"/>
    <col min="10" max="10" width="1.375" style="1" customWidth="1"/>
    <col min="11" max="11" width="18.5" style="1" bestFit="1" customWidth="1"/>
    <col min="12" max="12" width="1.375" style="1" customWidth="1"/>
    <col min="13" max="13" width="21" style="1" bestFit="1" customWidth="1"/>
    <col min="14" max="14" width="1.375" style="1" customWidth="1"/>
    <col min="15" max="15" width="15.125" style="1" bestFit="1" customWidth="1"/>
    <col min="16" max="16" width="1.375" style="1" customWidth="1"/>
    <col min="17" max="17" width="16.625" style="1" bestFit="1" customWidth="1"/>
    <col min="18" max="16384" width="9" style="1"/>
  </cols>
  <sheetData>
    <row r="1" spans="1:17" ht="20.100000000000001" customHeight="1" x14ac:dyDescent="0.45">
      <c r="A1" s="31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20.100000000000001" customHeight="1" x14ac:dyDescent="0.45">
      <c r="A2" s="31" t="s">
        <v>97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20.100000000000001" customHeight="1" x14ac:dyDescent="0.45">
      <c r="A3" s="31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5" spans="1:17" ht="21" x14ac:dyDescent="0.45">
      <c r="A5" s="32" t="s">
        <v>166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7" spans="1:17" ht="21" x14ac:dyDescent="0.45">
      <c r="C7" s="26" t="s">
        <v>113</v>
      </c>
      <c r="D7" s="27"/>
      <c r="E7" s="27"/>
      <c r="F7" s="27"/>
      <c r="G7" s="27"/>
      <c r="H7" s="27"/>
      <c r="I7" s="27"/>
      <c r="J7" s="27"/>
      <c r="K7" s="27"/>
      <c r="M7" s="26" t="s">
        <v>7</v>
      </c>
      <c r="N7" s="27"/>
      <c r="O7" s="27"/>
      <c r="P7" s="27"/>
      <c r="Q7" s="27"/>
    </row>
    <row r="8" spans="1:17" ht="21" x14ac:dyDescent="0.45">
      <c r="C8" s="3" t="s">
        <v>167</v>
      </c>
      <c r="E8" s="3" t="s">
        <v>162</v>
      </c>
      <c r="G8" s="3" t="s">
        <v>163</v>
      </c>
      <c r="I8" s="3" t="s">
        <v>18</v>
      </c>
      <c r="K8" s="3" t="s">
        <v>167</v>
      </c>
      <c r="M8" s="3" t="s">
        <v>162</v>
      </c>
      <c r="O8" s="3" t="s">
        <v>163</v>
      </c>
      <c r="Q8" s="3" t="s">
        <v>18</v>
      </c>
    </row>
    <row r="9" spans="1:17" ht="37.5" x14ac:dyDescent="0.45">
      <c r="A9" s="4" t="s">
        <v>142</v>
      </c>
      <c r="C9" s="5">
        <v>0</v>
      </c>
      <c r="E9" s="5">
        <v>0</v>
      </c>
      <c r="G9" s="5">
        <v>0</v>
      </c>
      <c r="I9" s="5">
        <v>0</v>
      </c>
      <c r="K9" s="5">
        <v>98550880</v>
      </c>
      <c r="M9" s="5">
        <v>0</v>
      </c>
      <c r="O9" s="5">
        <v>-40492218</v>
      </c>
      <c r="Q9" s="5">
        <v>58058662</v>
      </c>
    </row>
    <row r="10" spans="1:17" ht="37.5" x14ac:dyDescent="0.45">
      <c r="A10" s="4" t="s">
        <v>29</v>
      </c>
      <c r="C10" s="5">
        <v>0</v>
      </c>
      <c r="E10" s="5">
        <v>179949002</v>
      </c>
      <c r="G10" s="5">
        <v>0</v>
      </c>
      <c r="I10" s="5">
        <v>179949002</v>
      </c>
      <c r="K10" s="5">
        <v>0</v>
      </c>
      <c r="M10" s="5">
        <v>3331488094</v>
      </c>
      <c r="O10" s="5">
        <v>-2328897</v>
      </c>
      <c r="Q10" s="5">
        <v>3329159197</v>
      </c>
    </row>
    <row r="11" spans="1:17" ht="37.5" x14ac:dyDescent="0.45">
      <c r="A11" s="4" t="s">
        <v>35</v>
      </c>
      <c r="C11" s="5">
        <v>82338494</v>
      </c>
      <c r="E11" s="5">
        <v>-13880610</v>
      </c>
      <c r="G11" s="5">
        <v>17153790</v>
      </c>
      <c r="I11" s="5">
        <v>85611674</v>
      </c>
      <c r="K11" s="5">
        <v>1512134748</v>
      </c>
      <c r="M11" s="5">
        <v>211679305</v>
      </c>
      <c r="O11" s="5">
        <v>-30707672</v>
      </c>
      <c r="Q11" s="5">
        <v>1693106381</v>
      </c>
    </row>
    <row r="12" spans="1:17" ht="37.5" x14ac:dyDescent="0.45">
      <c r="A12" s="4" t="s">
        <v>39</v>
      </c>
      <c r="C12" s="5">
        <v>319468598</v>
      </c>
      <c r="E12" s="5">
        <v>299844175</v>
      </c>
      <c r="G12" s="5">
        <v>0</v>
      </c>
      <c r="I12" s="5">
        <v>619312773</v>
      </c>
      <c r="K12" s="5">
        <v>2022707476</v>
      </c>
      <c r="M12" s="5">
        <v>-1962006545</v>
      </c>
      <c r="O12" s="5">
        <v>0</v>
      </c>
      <c r="Q12" s="5">
        <v>60700931</v>
      </c>
    </row>
    <row r="13" spans="1:17" ht="37.5" x14ac:dyDescent="0.45">
      <c r="A13" s="4" t="s">
        <v>42</v>
      </c>
      <c r="C13" s="5">
        <v>27839613</v>
      </c>
      <c r="E13" s="5">
        <v>0</v>
      </c>
      <c r="G13" s="5">
        <v>0</v>
      </c>
      <c r="I13" s="5">
        <v>27839613</v>
      </c>
      <c r="K13" s="5">
        <v>721669677</v>
      </c>
      <c r="M13" s="5">
        <v>153641802</v>
      </c>
      <c r="O13" s="5">
        <v>-458030052</v>
      </c>
      <c r="Q13" s="5">
        <v>417281427</v>
      </c>
    </row>
    <row r="14" spans="1:17" ht="37.5" x14ac:dyDescent="0.45">
      <c r="A14" s="4" t="s">
        <v>151</v>
      </c>
      <c r="C14" s="5">
        <v>0</v>
      </c>
      <c r="E14" s="5">
        <v>0</v>
      </c>
      <c r="G14" s="5">
        <v>0</v>
      </c>
      <c r="I14" s="5">
        <v>0</v>
      </c>
      <c r="K14" s="5">
        <v>64042657</v>
      </c>
      <c r="M14" s="5">
        <v>0</v>
      </c>
      <c r="O14" s="5">
        <v>38849100</v>
      </c>
      <c r="Q14" s="5">
        <v>102891757</v>
      </c>
    </row>
    <row r="15" spans="1:17" ht="37.5" x14ac:dyDescent="0.45">
      <c r="A15" s="4" t="s">
        <v>45</v>
      </c>
      <c r="C15" s="5">
        <v>264059760</v>
      </c>
      <c r="E15" s="5">
        <v>0</v>
      </c>
      <c r="G15" s="5">
        <v>0</v>
      </c>
      <c r="I15" s="5">
        <v>264059760</v>
      </c>
      <c r="K15" s="5">
        <v>2722481932</v>
      </c>
      <c r="M15" s="5">
        <v>-5008344811</v>
      </c>
      <c r="O15" s="5">
        <v>0</v>
      </c>
      <c r="Q15" s="5">
        <v>-2285862879</v>
      </c>
    </row>
    <row r="16" spans="1:17" ht="37.5" x14ac:dyDescent="0.45">
      <c r="A16" s="4" t="s">
        <v>50</v>
      </c>
      <c r="C16" s="5">
        <v>68432896</v>
      </c>
      <c r="E16" s="5">
        <v>259012080</v>
      </c>
      <c r="G16" s="5">
        <v>0</v>
      </c>
      <c r="I16" s="5">
        <v>327444976</v>
      </c>
      <c r="K16" s="5">
        <v>1047015938</v>
      </c>
      <c r="M16" s="5">
        <v>372795120</v>
      </c>
      <c r="O16" s="5">
        <v>172787100</v>
      </c>
      <c r="Q16" s="5">
        <v>1592598158</v>
      </c>
    </row>
    <row r="17" spans="1:17" ht="37.5" x14ac:dyDescent="0.45">
      <c r="A17" s="4" t="s">
        <v>54</v>
      </c>
      <c r="C17" s="5">
        <v>42658369</v>
      </c>
      <c r="E17" s="5">
        <v>280796275</v>
      </c>
      <c r="G17" s="5">
        <v>0</v>
      </c>
      <c r="I17" s="5">
        <v>323454644</v>
      </c>
      <c r="K17" s="5">
        <v>489954406</v>
      </c>
      <c r="M17" s="5">
        <v>-48798264</v>
      </c>
      <c r="O17" s="5">
        <v>0</v>
      </c>
      <c r="Q17" s="5">
        <v>441156142</v>
      </c>
    </row>
    <row r="18" spans="1:17" ht="37.5" x14ac:dyDescent="0.45">
      <c r="A18" s="4" t="s">
        <v>58</v>
      </c>
      <c r="C18" s="5">
        <v>305019295</v>
      </c>
      <c r="E18" s="5">
        <v>378313391</v>
      </c>
      <c r="G18" s="5">
        <v>43066238</v>
      </c>
      <c r="I18" s="5">
        <v>726398924</v>
      </c>
      <c r="K18" s="5">
        <v>3776705344</v>
      </c>
      <c r="M18" s="5">
        <v>183324725</v>
      </c>
      <c r="O18" s="5">
        <v>43066238</v>
      </c>
      <c r="Q18" s="5">
        <v>4003096307</v>
      </c>
    </row>
    <row r="19" spans="1:17" ht="37.5" x14ac:dyDescent="0.45">
      <c r="A19" s="4" t="s">
        <v>61</v>
      </c>
      <c r="C19" s="5">
        <v>313331780</v>
      </c>
      <c r="E19" s="5">
        <v>0</v>
      </c>
      <c r="G19" s="5">
        <v>0</v>
      </c>
      <c r="I19" s="5">
        <v>313331780</v>
      </c>
      <c r="K19" s="5">
        <v>3842143409</v>
      </c>
      <c r="M19" s="5">
        <v>-5451625398</v>
      </c>
      <c r="O19" s="5">
        <v>0</v>
      </c>
      <c r="Q19" s="5">
        <v>-1609481989</v>
      </c>
    </row>
    <row r="20" spans="1:17" ht="18.75" x14ac:dyDescent="0.45">
      <c r="A20" s="6" t="s">
        <v>18</v>
      </c>
      <c r="C20" s="6">
        <f>SUM(C9:$C$19)</f>
        <v>1423148805</v>
      </c>
      <c r="E20" s="6">
        <f>SUM(E9:$E$19)</f>
        <v>1384034313</v>
      </c>
      <c r="G20" s="6">
        <f>SUM(G9:$G$19)</f>
        <v>60220028</v>
      </c>
      <c r="I20" s="6">
        <f>SUM(I9:$I$19)</f>
        <v>2867403146</v>
      </c>
      <c r="K20" s="6">
        <f>SUM(K9:$K$19)</f>
        <v>16297406467</v>
      </c>
      <c r="M20" s="6">
        <f>SUM(M9:$M$19)</f>
        <v>-8217845972</v>
      </c>
      <c r="O20" s="6">
        <f>SUM(O9:$O$19)</f>
        <v>-276856401</v>
      </c>
      <c r="Q20" s="6">
        <f>SUM(Q9:$Q$19)</f>
        <v>7802704094</v>
      </c>
    </row>
    <row r="21" spans="1:17" ht="18.75" x14ac:dyDescent="0.45">
      <c r="C21" s="7"/>
      <c r="E21" s="7"/>
      <c r="G21" s="7"/>
      <c r="I21" s="7"/>
      <c r="K21" s="7"/>
      <c r="M21" s="7"/>
      <c r="O21" s="7"/>
      <c r="Q21" s="7"/>
    </row>
  </sheetData>
  <sheetProtection algorithmName="SHA-512" hashValue="3PAAo3YKpOUtopao/FvtUdArBKBWatiYwQg55SrFGuFHql4RKebIEYPkG4/WlS36JJDrLaWiDMgyZM4qjzSh2g==" saltValue="iF7oDNaALyRvl6eYy+ModA==" spinCount="100000" sheet="1" objects="1" scenarios="1" selectLockedCells="1" autoFilter="0" selectUnlockedCells="1"/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6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rightToLeft="1" view="pageBreakPreview" zoomScale="60" zoomScaleNormal="100" workbookViewId="0">
      <selection activeCell="L47" sqref="L47"/>
    </sheetView>
  </sheetViews>
  <sheetFormatPr defaultRowHeight="18" x14ac:dyDescent="0.45"/>
  <cols>
    <col min="1" max="1" width="39.25" style="1" bestFit="1" customWidth="1"/>
    <col min="2" max="2" width="1.375" style="1" customWidth="1"/>
    <col min="3" max="3" width="18" style="1" bestFit="1" customWidth="1"/>
    <col min="4" max="4" width="1.375" style="1" customWidth="1"/>
    <col min="5" max="5" width="16.625" style="1" bestFit="1" customWidth="1"/>
    <col min="6" max="6" width="1.375" style="1" customWidth="1"/>
    <col min="7" max="7" width="19.5" style="1" bestFit="1" customWidth="1"/>
    <col min="8" max="8" width="1.375" style="1" customWidth="1"/>
    <col min="9" max="9" width="17.625" style="1" bestFit="1" customWidth="1"/>
    <col min="10" max="10" width="1.375" style="1" customWidth="1"/>
    <col min="11" max="11" width="19.5" style="1" bestFit="1" customWidth="1"/>
    <col min="12" max="16384" width="9" style="1"/>
  </cols>
  <sheetData>
    <row r="1" spans="1:11" ht="20.100000000000001" customHeight="1" x14ac:dyDescent="0.45">
      <c r="A1" s="31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20.100000000000001" customHeight="1" x14ac:dyDescent="0.45">
      <c r="A2" s="31" t="s">
        <v>97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20.100000000000001" customHeight="1" x14ac:dyDescent="0.45">
      <c r="A3" s="31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5" spans="1:11" ht="21" x14ac:dyDescent="0.45">
      <c r="A5" s="32" t="s">
        <v>168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7" spans="1:11" ht="21" x14ac:dyDescent="0.45">
      <c r="A7" s="26" t="s">
        <v>169</v>
      </c>
      <c r="B7" s="27"/>
      <c r="C7" s="27"/>
      <c r="E7" s="26" t="s">
        <v>113</v>
      </c>
      <c r="F7" s="27"/>
      <c r="G7" s="27"/>
      <c r="I7" s="26" t="s">
        <v>7</v>
      </c>
      <c r="J7" s="27"/>
      <c r="K7" s="27"/>
    </row>
    <row r="8" spans="1:11" ht="42" x14ac:dyDescent="0.45">
      <c r="A8" s="3" t="s">
        <v>170</v>
      </c>
      <c r="C8" s="3" t="s">
        <v>68</v>
      </c>
      <c r="E8" s="3" t="s">
        <v>171</v>
      </c>
      <c r="G8" s="3" t="s">
        <v>182</v>
      </c>
      <c r="I8" s="3" t="s">
        <v>171</v>
      </c>
      <c r="K8" s="3" t="s">
        <v>182</v>
      </c>
    </row>
    <row r="9" spans="1:11" ht="18.75" x14ac:dyDescent="0.45">
      <c r="A9" s="4" t="s">
        <v>172</v>
      </c>
      <c r="C9" s="5" t="s">
        <v>91</v>
      </c>
      <c r="E9" s="5">
        <v>821917806</v>
      </c>
      <c r="G9" s="18">
        <f>E9/$E$18</f>
        <v>0.28114792033573599</v>
      </c>
      <c r="I9" s="5">
        <v>821917806</v>
      </c>
      <c r="K9" s="18">
        <f>I9/$I$18</f>
        <v>3.2748231419365358E-2</v>
      </c>
    </row>
    <row r="10" spans="1:11" ht="18.75" x14ac:dyDescent="0.45">
      <c r="A10" s="4" t="s">
        <v>172</v>
      </c>
      <c r="C10" s="5" t="s">
        <v>94</v>
      </c>
      <c r="E10" s="5">
        <v>328767123</v>
      </c>
      <c r="G10" s="18">
        <f t="shared" ref="G10:G17" si="0">E10/$E$18</f>
        <v>0.11245916833953239</v>
      </c>
      <c r="I10" s="5">
        <v>328767123</v>
      </c>
      <c r="K10" s="18">
        <f t="shared" ref="K10:K17" si="1">I10/$I$18</f>
        <v>1.3099292591652351E-2</v>
      </c>
    </row>
    <row r="11" spans="1:11" ht="18.75" x14ac:dyDescent="0.45">
      <c r="A11" s="4" t="s">
        <v>172</v>
      </c>
      <c r="C11" s="5" t="s">
        <v>95</v>
      </c>
      <c r="E11" s="5">
        <v>328767123</v>
      </c>
      <c r="G11" s="18">
        <f t="shared" si="0"/>
        <v>0.11245916833953239</v>
      </c>
      <c r="I11" s="5">
        <v>328767123</v>
      </c>
      <c r="K11" s="18">
        <f t="shared" si="1"/>
        <v>1.3099292591652351E-2</v>
      </c>
    </row>
    <row r="12" spans="1:11" ht="18.75" x14ac:dyDescent="0.45">
      <c r="A12" s="4" t="s">
        <v>172</v>
      </c>
      <c r="C12" s="5" t="s">
        <v>96</v>
      </c>
      <c r="E12" s="5">
        <v>131506848</v>
      </c>
      <c r="G12" s="18">
        <f t="shared" si="0"/>
        <v>4.4983666925336986E-2</v>
      </c>
      <c r="I12" s="5">
        <v>131506848</v>
      </c>
      <c r="K12" s="18">
        <f t="shared" si="1"/>
        <v>5.2397169888485223E-3</v>
      </c>
    </row>
    <row r="13" spans="1:11" ht="18.75" x14ac:dyDescent="0.45">
      <c r="A13" s="4" t="s">
        <v>173</v>
      </c>
      <c r="C13" s="5" t="s">
        <v>76</v>
      </c>
      <c r="E13" s="5">
        <v>1311354490</v>
      </c>
      <c r="G13" s="18">
        <f t="shared" si="0"/>
        <v>0.44856624956295171</v>
      </c>
      <c r="I13" s="5">
        <v>1430312142</v>
      </c>
      <c r="K13" s="18">
        <f t="shared" si="1"/>
        <v>5.6988901671445429E-2</v>
      </c>
    </row>
    <row r="14" spans="1:11" ht="18.75" x14ac:dyDescent="0.45">
      <c r="A14" s="4" t="s">
        <v>174</v>
      </c>
      <c r="C14" s="5" t="s">
        <v>83</v>
      </c>
      <c r="E14" s="5">
        <v>1122092</v>
      </c>
      <c r="G14" s="18">
        <f t="shared" si="0"/>
        <v>3.8382649691052768E-4</v>
      </c>
      <c r="I14" s="5">
        <v>12048939090</v>
      </c>
      <c r="K14" s="18">
        <f t="shared" si="1"/>
        <v>0.48007409353674158</v>
      </c>
    </row>
    <row r="15" spans="1:11" ht="18.75" x14ac:dyDescent="0.45">
      <c r="A15" s="4" t="s">
        <v>175</v>
      </c>
      <c r="C15" s="5" t="s">
        <v>176</v>
      </c>
      <c r="E15" s="20">
        <v>0</v>
      </c>
      <c r="G15" s="18">
        <f t="shared" si="0"/>
        <v>0</v>
      </c>
      <c r="H15" s="5"/>
      <c r="I15" s="5">
        <v>93977091</v>
      </c>
      <c r="K15" s="18">
        <f t="shared" si="1"/>
        <v>3.7443932978704162E-3</v>
      </c>
    </row>
    <row r="16" spans="1:11" ht="18.75" x14ac:dyDescent="0.45">
      <c r="A16" s="4" t="s">
        <v>177</v>
      </c>
      <c r="C16" s="5" t="s">
        <v>178</v>
      </c>
      <c r="E16" s="20">
        <v>0</v>
      </c>
      <c r="G16" s="18">
        <f t="shared" si="0"/>
        <v>0</v>
      </c>
      <c r="H16" s="5"/>
      <c r="I16" s="5">
        <v>9680547874</v>
      </c>
      <c r="K16" s="18">
        <f t="shared" si="1"/>
        <v>0.38570866786161012</v>
      </c>
    </row>
    <row r="17" spans="1:11" ht="18.75" x14ac:dyDescent="0.45">
      <c r="A17" s="4" t="s">
        <v>179</v>
      </c>
      <c r="C17" s="5" t="s">
        <v>80</v>
      </c>
      <c r="E17" s="20">
        <v>0</v>
      </c>
      <c r="G17" s="18">
        <f t="shared" si="0"/>
        <v>0</v>
      </c>
      <c r="H17" s="5"/>
      <c r="I17" s="5">
        <v>233347162</v>
      </c>
      <c r="K17" s="18">
        <f t="shared" si="1"/>
        <v>9.2974100408139068E-3</v>
      </c>
    </row>
    <row r="18" spans="1:11" ht="18.75" x14ac:dyDescent="0.45">
      <c r="A18" s="6" t="s">
        <v>18</v>
      </c>
      <c r="E18" s="6">
        <f>SUM(E9:$E$17)</f>
        <v>2923435482</v>
      </c>
      <c r="G18" s="19">
        <f>SUM(G9:G17)</f>
        <v>1</v>
      </c>
      <c r="I18" s="6">
        <f>SUM(I9:$I$17)</f>
        <v>25098082259</v>
      </c>
      <c r="K18" s="19">
        <f>SUM(K9:K17)</f>
        <v>1</v>
      </c>
    </row>
    <row r="19" spans="1:11" ht="18.75" x14ac:dyDescent="0.45">
      <c r="E19" s="7"/>
      <c r="G19" s="7"/>
      <c r="I19" s="7"/>
      <c r="K19" s="7"/>
    </row>
  </sheetData>
  <sheetProtection algorithmName="SHA-512" hashValue="ieRbOvtY2zo/o+likYdkiaRka9pZeDOR4lA80E0KfzaaD2uGVtlfzo99xoK/vvCDazQPGH9gfs0kq1BCYKCyPA==" saltValue="zyaZfr3hYlVqExe1mpnGgQ==" spinCount="100000" sheet="1" objects="1" scenarios="1" selectLockedCells="1" autoFilter="0" selectUnlockedCell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58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rightToLeft="1" tabSelected="1" view="pageBreakPreview" zoomScale="60" zoomScaleNormal="100" workbookViewId="0">
      <selection activeCell="L47" sqref="L47"/>
    </sheetView>
  </sheetViews>
  <sheetFormatPr defaultRowHeight="18" x14ac:dyDescent="0.45"/>
  <cols>
    <col min="1" max="1" width="27.25" style="1" bestFit="1" customWidth="1"/>
    <col min="2" max="2" width="1.375" style="1" customWidth="1"/>
    <col min="3" max="3" width="7.625" style="1" bestFit="1" customWidth="1"/>
    <col min="4" max="4" width="1.375" style="1" customWidth="1"/>
    <col min="5" max="5" width="17.625" style="1" bestFit="1" customWidth="1"/>
    <col min="6" max="16384" width="9" style="1"/>
  </cols>
  <sheetData>
    <row r="1" spans="1:5" ht="20.100000000000001" customHeight="1" x14ac:dyDescent="0.45">
      <c r="A1" s="31" t="s">
        <v>0</v>
      </c>
      <c r="B1" s="25"/>
      <c r="C1" s="25"/>
      <c r="D1" s="25"/>
      <c r="E1" s="25"/>
    </row>
    <row r="2" spans="1:5" ht="20.100000000000001" customHeight="1" x14ac:dyDescent="0.45">
      <c r="A2" s="31" t="s">
        <v>97</v>
      </c>
      <c r="B2" s="25"/>
      <c r="C2" s="25"/>
      <c r="D2" s="25"/>
      <c r="E2" s="25"/>
    </row>
    <row r="3" spans="1:5" ht="20.100000000000001" customHeight="1" x14ac:dyDescent="0.45">
      <c r="A3" s="31" t="s">
        <v>2</v>
      </c>
      <c r="B3" s="25"/>
      <c r="C3" s="25"/>
      <c r="D3" s="25"/>
      <c r="E3" s="25"/>
    </row>
    <row r="5" spans="1:5" ht="21" x14ac:dyDescent="0.45">
      <c r="A5" s="32" t="s">
        <v>180</v>
      </c>
      <c r="B5" s="25"/>
      <c r="C5" s="25"/>
      <c r="D5" s="25"/>
      <c r="E5" s="25"/>
    </row>
    <row r="7" spans="1:5" ht="21" x14ac:dyDescent="0.45">
      <c r="C7" s="2" t="s">
        <v>113</v>
      </c>
      <c r="E7" s="2" t="s">
        <v>7</v>
      </c>
    </row>
    <row r="8" spans="1:5" ht="21" x14ac:dyDescent="0.45">
      <c r="A8" s="3" t="s">
        <v>109</v>
      </c>
      <c r="C8" s="3" t="s">
        <v>72</v>
      </c>
      <c r="E8" s="3" t="s">
        <v>72</v>
      </c>
    </row>
    <row r="9" spans="1:5" ht="18.75" x14ac:dyDescent="0.45">
      <c r="A9" s="4" t="s">
        <v>181</v>
      </c>
      <c r="C9" s="20">
        <v>0</v>
      </c>
      <c r="D9" s="5"/>
      <c r="E9" s="5">
        <v>29924871999</v>
      </c>
    </row>
    <row r="10" spans="1:5" ht="18.75" x14ac:dyDescent="0.45">
      <c r="A10" s="6" t="s">
        <v>18</v>
      </c>
      <c r="C10" s="6">
        <f>SUM(C9:$C$9)</f>
        <v>0</v>
      </c>
      <c r="E10" s="6">
        <f>SUM(E9:$E$9)</f>
        <v>29924871999</v>
      </c>
    </row>
    <row r="11" spans="1:5" ht="18.75" x14ac:dyDescent="0.45">
      <c r="C11" s="7"/>
      <c r="E11" s="7"/>
    </row>
  </sheetData>
  <sheetProtection algorithmName="SHA-512" hashValue="zAGS/t6/LPWfwj4kY9OjGaCzw5j7d3Ru70xsH+Un041DUWDtmjh0MbjWQravBuzNmM6FJ5yMB91d9pbFz0ZpXg==" saltValue="ZBKT9dSQUrQpGOT9Jt9s7A==" spinCount="100000" sheet="1" objects="1" scenarios="1" selectLockedCells="1" autoFilter="0" selectUnlockedCells="1"/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3"/>
  <sheetViews>
    <sheetView rightToLeft="1" view="pageBreakPreview" zoomScale="60" zoomScaleNormal="100" workbookViewId="0">
      <selection activeCell="L47" sqref="L47"/>
    </sheetView>
  </sheetViews>
  <sheetFormatPr defaultRowHeight="18" x14ac:dyDescent="0.45"/>
  <cols>
    <col min="1" max="1" width="9.5" style="1" bestFit="1" customWidth="1"/>
    <col min="2" max="2" width="1.375" style="1" customWidth="1"/>
    <col min="3" max="3" width="16.625" style="1" bestFit="1" customWidth="1"/>
    <col min="4" max="4" width="1.375" style="1" customWidth="1"/>
    <col min="5" max="5" width="21.375" style="1" bestFit="1" customWidth="1"/>
    <col min="6" max="6" width="1.375" style="1" customWidth="1"/>
    <col min="7" max="7" width="21.125" style="1" bestFit="1" customWidth="1"/>
    <col min="8" max="8" width="1.375" style="1" customWidth="1"/>
    <col min="9" max="9" width="14.125" style="1" bestFit="1" customWidth="1"/>
    <col min="10" max="10" width="18.625" style="1" bestFit="1" customWidth="1"/>
    <col min="11" max="11" width="1.375" style="1" customWidth="1"/>
    <col min="12" max="12" width="14.125" style="1" bestFit="1" customWidth="1"/>
    <col min="13" max="13" width="18.625" style="1" bestFit="1" customWidth="1"/>
    <col min="14" max="14" width="1.375" style="1" customWidth="1"/>
    <col min="15" max="15" width="16.375" style="1" bestFit="1" customWidth="1"/>
    <col min="16" max="16" width="1.375" style="1" customWidth="1"/>
    <col min="17" max="17" width="22.875" style="1" bestFit="1" customWidth="1"/>
    <col min="18" max="18" width="1.375" style="1" customWidth="1"/>
    <col min="19" max="19" width="21.125" style="1" bestFit="1" customWidth="1"/>
    <col min="20" max="20" width="1.375" style="1" customWidth="1"/>
    <col min="21" max="21" width="21.125" style="1" bestFit="1" customWidth="1"/>
    <col min="22" max="22" width="1.375" style="1" customWidth="1"/>
    <col min="23" max="23" width="26" style="1" bestFit="1" customWidth="1"/>
    <col min="24" max="16384" width="9" style="1"/>
  </cols>
  <sheetData>
    <row r="1" spans="1:27" ht="20.100000000000001" customHeight="1" x14ac:dyDescent="0.45">
      <c r="A1" s="31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27" ht="20.100000000000001" customHeight="1" x14ac:dyDescent="0.45">
      <c r="A2" s="31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7" ht="20.100000000000001" customHeight="1" x14ac:dyDescent="0.45">
      <c r="A3" s="31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27" x14ac:dyDescent="0.45">
      <c r="AA4" s="1">
        <v>16557220764437</v>
      </c>
    </row>
    <row r="5" spans="1:27" ht="21" x14ac:dyDescent="0.45">
      <c r="A5" s="32" t="s">
        <v>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1:27" ht="21" x14ac:dyDescent="0.45">
      <c r="A6" s="32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8" spans="1:27" ht="21" x14ac:dyDescent="0.45">
      <c r="C8" s="26" t="s">
        <v>5</v>
      </c>
      <c r="D8" s="27"/>
      <c r="E8" s="27"/>
      <c r="F8" s="27"/>
      <c r="G8" s="27"/>
      <c r="I8" s="26" t="s">
        <v>6</v>
      </c>
      <c r="J8" s="27"/>
      <c r="K8" s="27"/>
      <c r="L8" s="27"/>
      <c r="M8" s="27"/>
      <c r="O8" s="26" t="s">
        <v>7</v>
      </c>
      <c r="P8" s="27"/>
      <c r="Q8" s="27"/>
      <c r="R8" s="27"/>
      <c r="S8" s="27"/>
      <c r="T8" s="27"/>
      <c r="U8" s="27"/>
      <c r="V8" s="27"/>
      <c r="W8" s="27"/>
    </row>
    <row r="9" spans="1:27" ht="18.75" x14ac:dyDescent="0.45">
      <c r="A9" s="28" t="s">
        <v>8</v>
      </c>
      <c r="C9" s="28" t="s">
        <v>9</v>
      </c>
      <c r="E9" s="28" t="s">
        <v>10</v>
      </c>
      <c r="G9" s="28" t="s">
        <v>11</v>
      </c>
      <c r="I9" s="28" t="s">
        <v>12</v>
      </c>
      <c r="J9" s="25"/>
      <c r="L9" s="28" t="s">
        <v>13</v>
      </c>
      <c r="M9" s="25"/>
      <c r="O9" s="28" t="s">
        <v>9</v>
      </c>
      <c r="Q9" s="30" t="s">
        <v>14</v>
      </c>
      <c r="S9" s="28" t="s">
        <v>10</v>
      </c>
      <c r="U9" s="28" t="s">
        <v>11</v>
      </c>
      <c r="W9" s="30" t="s">
        <v>15</v>
      </c>
    </row>
    <row r="10" spans="1:27" ht="18.75" x14ac:dyDescent="0.45">
      <c r="A10" s="29"/>
      <c r="C10" s="29"/>
      <c r="E10" s="29"/>
      <c r="G10" s="29"/>
      <c r="I10" s="16" t="s">
        <v>9</v>
      </c>
      <c r="J10" s="16" t="s">
        <v>10</v>
      </c>
      <c r="L10" s="16" t="s">
        <v>9</v>
      </c>
      <c r="M10" s="16" t="s">
        <v>16</v>
      </c>
      <c r="O10" s="29"/>
      <c r="Q10" s="29"/>
      <c r="S10" s="29"/>
      <c r="U10" s="29"/>
      <c r="W10" s="29"/>
    </row>
    <row r="11" spans="1:27" ht="18.75" x14ac:dyDescent="0.45">
      <c r="A11" s="17" t="s">
        <v>17</v>
      </c>
      <c r="C11" s="5">
        <v>1121747311</v>
      </c>
      <c r="E11" s="5">
        <v>14895132939859</v>
      </c>
      <c r="G11" s="5">
        <v>13596453718324</v>
      </c>
      <c r="I11" s="5">
        <v>23855193</v>
      </c>
      <c r="J11" s="5">
        <v>298641319851</v>
      </c>
      <c r="L11" s="5">
        <v>23000000</v>
      </c>
      <c r="M11" s="5">
        <v>301140961200</v>
      </c>
      <c r="O11" s="5">
        <v>1122602504</v>
      </c>
      <c r="Q11" s="5">
        <v>13610</v>
      </c>
      <c r="S11" s="5">
        <v>14888499122586</v>
      </c>
      <c r="U11" s="5">
        <v>15267008328184</v>
      </c>
      <c r="W11" s="18">
        <f>U11/AA4</f>
        <v>0.92207554307518647</v>
      </c>
    </row>
    <row r="12" spans="1:27" ht="18.75" x14ac:dyDescent="0.45">
      <c r="A12" s="6" t="s">
        <v>18</v>
      </c>
      <c r="C12" s="6">
        <f>SUM(C11:$C$11)</f>
        <v>1121747311</v>
      </c>
      <c r="E12" s="6">
        <f>SUM(E11:$E$11)</f>
        <v>14895132939859</v>
      </c>
      <c r="G12" s="6">
        <f>SUM(G11:$G$11)</f>
        <v>13596453718324</v>
      </c>
      <c r="I12" s="6">
        <f>SUM(I11:$I$11)</f>
        <v>23855193</v>
      </c>
      <c r="J12" s="6">
        <f>SUM(J11:$J$11)</f>
        <v>298641319851</v>
      </c>
      <c r="L12" s="6">
        <f>SUM(L11:$L$11)</f>
        <v>23000000</v>
      </c>
      <c r="M12" s="6">
        <f>SUM(M11:$M$11)</f>
        <v>301140961200</v>
      </c>
      <c r="O12" s="6">
        <f>SUM(O11:$O$11)</f>
        <v>1122602504</v>
      </c>
      <c r="Q12" s="6">
        <f>SUM(Q11:$Q$11)</f>
        <v>13610</v>
      </c>
      <c r="S12" s="6">
        <f>SUM(S11:$S$11)</f>
        <v>14888499122586</v>
      </c>
      <c r="U12" s="6">
        <f>SUM(U11:$U$11)</f>
        <v>15267008328184</v>
      </c>
      <c r="W12" s="19">
        <f>SUM(W11:$W$11)</f>
        <v>0.92207554307518647</v>
      </c>
    </row>
    <row r="13" spans="1:27" ht="18.75" x14ac:dyDescent="0.45">
      <c r="C13" s="7"/>
      <c r="E13" s="7"/>
      <c r="G13" s="7"/>
      <c r="I13" s="7"/>
      <c r="J13" s="7"/>
      <c r="L13" s="7"/>
      <c r="M13" s="7"/>
      <c r="O13" s="7"/>
      <c r="Q13" s="7"/>
      <c r="S13" s="7"/>
      <c r="U13" s="7"/>
      <c r="W13" s="7"/>
    </row>
  </sheetData>
  <sheetProtection algorithmName="SHA-512" hashValue="0F/zzrbhbBOwBNpYqzbEvmT+c4TuDqCxDvOOgkZ2ePnofIpKRM90COekkMCCK2HIXZytniekgQ1ChxXFUSfC5g==" saltValue="SIx9uuC0jeF083Onnfv5IA==" spinCount="100000" sheet="1" objects="1" scenarios="1" selectLockedCells="1" autoFilter="0" selectUnlockedCells="1"/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0"/>
  <sheetViews>
    <sheetView rightToLeft="1" view="pageBreakPreview" zoomScale="60" zoomScaleNormal="100" workbookViewId="0">
      <selection activeCell="L47" sqref="L47"/>
    </sheetView>
  </sheetViews>
  <sheetFormatPr defaultRowHeight="18" x14ac:dyDescent="0.45"/>
  <cols>
    <col min="1" max="1" width="28.25" style="20" bestFit="1" customWidth="1"/>
    <col min="2" max="2" width="1.375" style="20" customWidth="1"/>
    <col min="3" max="3" width="24.5" style="20" bestFit="1" customWidth="1"/>
    <col min="4" max="4" width="1.375" style="20" customWidth="1"/>
    <col min="5" max="5" width="39.125" style="20" bestFit="1" customWidth="1"/>
    <col min="6" max="6" width="1.375" style="20" customWidth="1"/>
    <col min="7" max="7" width="22" style="20" bestFit="1" customWidth="1"/>
    <col min="8" max="8" width="1.375" style="20" customWidth="1"/>
    <col min="9" max="9" width="19.25" style="20" bestFit="1" customWidth="1"/>
    <col min="10" max="10" width="1.375" style="20" customWidth="1"/>
    <col min="11" max="11" width="16.625" style="20" bestFit="1" customWidth="1"/>
    <col min="12" max="13" width="1.375" style="20" customWidth="1"/>
    <col min="14" max="14" width="11.125" style="20" bestFit="1" customWidth="1"/>
    <col min="15" max="15" width="1.375" style="20" customWidth="1"/>
    <col min="16" max="16" width="18.625" style="20" bestFit="1" customWidth="1"/>
    <col min="17" max="17" width="1.375" style="20" customWidth="1"/>
    <col min="18" max="18" width="18" style="20" bestFit="1" customWidth="1"/>
    <col min="19" max="19" width="1.375" style="20" customWidth="1"/>
    <col min="20" max="20" width="5.75" style="20" bestFit="1" customWidth="1"/>
    <col min="21" max="21" width="10.375" style="20" bestFit="1" customWidth="1"/>
    <col min="22" max="22" width="1.375" style="20" customWidth="1"/>
    <col min="23" max="23" width="9.25" style="20" bestFit="1" customWidth="1"/>
    <col min="24" max="24" width="16.625" style="20" bestFit="1" customWidth="1"/>
    <col min="25" max="25" width="1.375" style="20" customWidth="1"/>
    <col min="26" max="26" width="11.375" style="20" customWidth="1"/>
    <col min="27" max="27" width="1.375" style="20" customWidth="1"/>
    <col min="28" max="28" width="23.5" style="20" bestFit="1" customWidth="1"/>
    <col min="29" max="29" width="1.375" style="20" customWidth="1"/>
    <col min="30" max="30" width="18.875" style="20" bestFit="1" customWidth="1"/>
    <col min="31" max="31" width="1.375" style="20" customWidth="1"/>
    <col min="32" max="32" width="18.625" style="20" bestFit="1" customWidth="1"/>
    <col min="33" max="33" width="1.375" style="20" customWidth="1"/>
    <col min="34" max="34" width="16.625" style="20" customWidth="1"/>
    <col min="35" max="16384" width="9" style="20"/>
  </cols>
  <sheetData>
    <row r="1" spans="1:34" ht="20.100000000000001" customHeight="1" x14ac:dyDescent="0.45">
      <c r="A1" s="31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</row>
    <row r="2" spans="1:34" ht="20.100000000000001" customHeight="1" x14ac:dyDescent="0.45">
      <c r="A2" s="31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</row>
    <row r="3" spans="1:34" ht="20.100000000000001" customHeight="1" x14ac:dyDescent="0.45">
      <c r="A3" s="31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</row>
    <row r="5" spans="1:34" ht="21" x14ac:dyDescent="0.45">
      <c r="A5" s="34" t="s">
        <v>20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</row>
    <row r="7" spans="1:34" ht="21" x14ac:dyDescent="0.45">
      <c r="C7" s="26" t="s">
        <v>21</v>
      </c>
      <c r="D7" s="35"/>
      <c r="E7" s="35"/>
      <c r="F7" s="35"/>
      <c r="G7" s="35"/>
      <c r="H7" s="35"/>
      <c r="I7" s="35"/>
      <c r="J7" s="35"/>
      <c r="K7" s="35"/>
      <c r="L7" s="35"/>
      <c r="N7" s="26" t="s">
        <v>5</v>
      </c>
      <c r="O7" s="35"/>
      <c r="P7" s="35"/>
      <c r="Q7" s="35"/>
      <c r="R7" s="35"/>
      <c r="T7" s="26" t="s">
        <v>6</v>
      </c>
      <c r="U7" s="35"/>
      <c r="V7" s="35"/>
      <c r="W7" s="35"/>
      <c r="X7" s="35"/>
      <c r="Z7" s="26" t="s">
        <v>7</v>
      </c>
      <c r="AA7" s="35"/>
      <c r="AB7" s="35"/>
      <c r="AC7" s="35"/>
      <c r="AD7" s="35"/>
      <c r="AE7" s="35"/>
      <c r="AF7" s="35"/>
      <c r="AG7" s="35"/>
      <c r="AH7" s="35"/>
    </row>
    <row r="8" spans="1:34" ht="18.75" x14ac:dyDescent="0.45">
      <c r="A8" s="28" t="s">
        <v>22</v>
      </c>
      <c r="C8" s="30" t="s">
        <v>23</v>
      </c>
      <c r="E8" s="30" t="s">
        <v>24</v>
      </c>
      <c r="G8" s="30" t="s">
        <v>25</v>
      </c>
      <c r="I8" s="30" t="s">
        <v>26</v>
      </c>
      <c r="K8" s="30" t="s">
        <v>27</v>
      </c>
      <c r="N8" s="28" t="s">
        <v>9</v>
      </c>
      <c r="P8" s="28" t="s">
        <v>10</v>
      </c>
      <c r="R8" s="28" t="s">
        <v>11</v>
      </c>
      <c r="T8" s="28" t="s">
        <v>12</v>
      </c>
      <c r="U8" s="33"/>
      <c r="W8" s="28" t="s">
        <v>13</v>
      </c>
      <c r="X8" s="33"/>
      <c r="Z8" s="28" t="s">
        <v>9</v>
      </c>
      <c r="AB8" s="30" t="s">
        <v>28</v>
      </c>
      <c r="AD8" s="28" t="s">
        <v>10</v>
      </c>
      <c r="AF8" s="28" t="s">
        <v>11</v>
      </c>
      <c r="AH8" s="30" t="s">
        <v>15</v>
      </c>
    </row>
    <row r="9" spans="1:34" ht="18.75" x14ac:dyDescent="0.45">
      <c r="A9" s="29"/>
      <c r="C9" s="29"/>
      <c r="E9" s="29"/>
      <c r="G9" s="29"/>
      <c r="I9" s="29"/>
      <c r="K9" s="29"/>
      <c r="N9" s="29"/>
      <c r="P9" s="29"/>
      <c r="R9" s="29"/>
      <c r="T9" s="16" t="s">
        <v>9</v>
      </c>
      <c r="U9" s="16" t="s">
        <v>10</v>
      </c>
      <c r="W9" s="16" t="s">
        <v>9</v>
      </c>
      <c r="X9" s="16" t="s">
        <v>16</v>
      </c>
      <c r="Z9" s="29"/>
      <c r="AB9" s="29"/>
      <c r="AD9" s="29"/>
      <c r="AF9" s="29"/>
      <c r="AH9" s="29"/>
    </row>
    <row r="10" spans="1:34" ht="18.75" x14ac:dyDescent="0.45">
      <c r="A10" s="4" t="s">
        <v>29</v>
      </c>
      <c r="C10" s="5" t="s">
        <v>30</v>
      </c>
      <c r="E10" s="5" t="s">
        <v>31</v>
      </c>
      <c r="G10" s="5" t="s">
        <v>32</v>
      </c>
      <c r="I10" s="5" t="s">
        <v>33</v>
      </c>
      <c r="K10" s="5" t="s">
        <v>34</v>
      </c>
      <c r="N10" s="5">
        <v>5220</v>
      </c>
      <c r="P10" s="5">
        <v>17957085467</v>
      </c>
      <c r="R10" s="5">
        <v>22401047897</v>
      </c>
      <c r="T10" s="5">
        <v>0</v>
      </c>
      <c r="U10" s="5">
        <v>0</v>
      </c>
      <c r="V10" s="5"/>
      <c r="W10" s="5">
        <v>0</v>
      </c>
      <c r="X10" s="5">
        <v>0</v>
      </c>
      <c r="Y10" s="5"/>
      <c r="Z10" s="5">
        <v>5220</v>
      </c>
      <c r="AB10" s="5">
        <v>4329000</v>
      </c>
      <c r="AD10" s="5">
        <v>17957085467</v>
      </c>
      <c r="AF10" s="5">
        <v>22580996899</v>
      </c>
      <c r="AH10" s="21">
        <f>AF10/'1'!$AA$4</f>
        <v>1.3638156560369949E-3</v>
      </c>
    </row>
    <row r="11" spans="1:34" ht="18.75" x14ac:dyDescent="0.45">
      <c r="A11" s="4" t="s">
        <v>35</v>
      </c>
      <c r="C11" s="5" t="s">
        <v>30</v>
      </c>
      <c r="E11" s="5" t="s">
        <v>31</v>
      </c>
      <c r="G11" s="5" t="s">
        <v>36</v>
      </c>
      <c r="I11" s="5" t="s">
        <v>37</v>
      </c>
      <c r="K11" s="5" t="s">
        <v>38</v>
      </c>
      <c r="N11" s="5">
        <v>6500</v>
      </c>
      <c r="P11" s="5">
        <v>6164236336</v>
      </c>
      <c r="R11" s="5">
        <v>6118560825</v>
      </c>
      <c r="T11" s="5">
        <v>0</v>
      </c>
      <c r="U11" s="5">
        <v>0</v>
      </c>
      <c r="W11" s="5">
        <v>400</v>
      </c>
      <c r="X11" s="5">
        <v>379524645</v>
      </c>
      <c r="Z11" s="5">
        <v>6100</v>
      </c>
      <c r="AB11" s="5">
        <v>942000</v>
      </c>
      <c r="AD11" s="5">
        <v>5784898716</v>
      </c>
      <c r="AF11" s="5">
        <v>5742034005</v>
      </c>
      <c r="AH11" s="21">
        <f>AF11/'1'!$AA$4</f>
        <v>3.4679938660558458E-4</v>
      </c>
    </row>
    <row r="12" spans="1:34" ht="18.75" x14ac:dyDescent="0.45">
      <c r="A12" s="4" t="s">
        <v>39</v>
      </c>
      <c r="C12" s="5" t="s">
        <v>30</v>
      </c>
      <c r="E12" s="5" t="s">
        <v>31</v>
      </c>
      <c r="G12" s="5" t="s">
        <v>40</v>
      </c>
      <c r="I12" s="5" t="s">
        <v>41</v>
      </c>
      <c r="K12" s="5" t="s">
        <v>38</v>
      </c>
      <c r="N12" s="5">
        <v>24920</v>
      </c>
      <c r="P12" s="5">
        <v>24681310019</v>
      </c>
      <c r="R12" s="5">
        <v>22419459299</v>
      </c>
      <c r="T12" s="5">
        <v>0</v>
      </c>
      <c r="U12" s="5">
        <v>0</v>
      </c>
      <c r="V12" s="5"/>
      <c r="W12" s="5">
        <v>0</v>
      </c>
      <c r="X12" s="5">
        <v>0</v>
      </c>
      <c r="Y12" s="5"/>
      <c r="Z12" s="5">
        <v>24920</v>
      </c>
      <c r="AB12" s="5">
        <v>912351</v>
      </c>
      <c r="AD12" s="5">
        <v>24681310019</v>
      </c>
      <c r="AF12" s="5">
        <v>22719303474</v>
      </c>
      <c r="AH12" s="21">
        <f>AF12/'1'!$AA$4</f>
        <v>1.3721689042643221E-3</v>
      </c>
    </row>
    <row r="13" spans="1:34" ht="18.75" x14ac:dyDescent="0.45">
      <c r="A13" s="4" t="s">
        <v>42</v>
      </c>
      <c r="C13" s="5" t="s">
        <v>30</v>
      </c>
      <c r="E13" s="5" t="s">
        <v>31</v>
      </c>
      <c r="G13" s="5" t="s">
        <v>43</v>
      </c>
      <c r="I13" s="5" t="s">
        <v>44</v>
      </c>
      <c r="K13" s="5" t="s">
        <v>38</v>
      </c>
      <c r="N13" s="5">
        <v>2100</v>
      </c>
      <c r="P13" s="5">
        <v>2096044286</v>
      </c>
      <c r="R13" s="5">
        <v>2140447050</v>
      </c>
      <c r="T13" s="5">
        <v>0</v>
      </c>
      <c r="U13" s="5">
        <v>0</v>
      </c>
      <c r="V13" s="5"/>
      <c r="W13" s="5">
        <v>0</v>
      </c>
      <c r="X13" s="5">
        <v>0</v>
      </c>
      <c r="Y13" s="5"/>
      <c r="Z13" s="5">
        <v>2100</v>
      </c>
      <c r="AB13" s="5">
        <v>1020000</v>
      </c>
      <c r="AD13" s="5">
        <v>2096044286</v>
      </c>
      <c r="AF13" s="5">
        <v>2140447050</v>
      </c>
      <c r="AH13" s="21">
        <f>AF13/'1'!$AA$4</f>
        <v>1.2927574503309355E-4</v>
      </c>
    </row>
    <row r="14" spans="1:34" ht="18.75" x14ac:dyDescent="0.45">
      <c r="A14" s="4" t="s">
        <v>45</v>
      </c>
      <c r="C14" s="5" t="s">
        <v>30</v>
      </c>
      <c r="E14" s="5" t="s">
        <v>46</v>
      </c>
      <c r="G14" s="5" t="s">
        <v>47</v>
      </c>
      <c r="I14" s="5" t="s">
        <v>48</v>
      </c>
      <c r="K14" s="5" t="s">
        <v>49</v>
      </c>
      <c r="N14" s="5">
        <v>17000</v>
      </c>
      <c r="P14" s="5">
        <v>15629891686</v>
      </c>
      <c r="R14" s="5">
        <v>10617296875</v>
      </c>
      <c r="T14" s="5">
        <v>0</v>
      </c>
      <c r="U14" s="5">
        <v>0</v>
      </c>
      <c r="V14" s="5"/>
      <c r="W14" s="5">
        <v>0</v>
      </c>
      <c r="X14" s="5">
        <v>0</v>
      </c>
      <c r="Y14" s="5"/>
      <c r="Z14" s="5">
        <v>17000</v>
      </c>
      <c r="AB14" s="5">
        <v>625000</v>
      </c>
      <c r="AD14" s="5">
        <v>15629891686</v>
      </c>
      <c r="AF14" s="5">
        <v>10617296875</v>
      </c>
      <c r="AH14" s="21">
        <f>AF14/'1'!$AA$4</f>
        <v>6.4124873528320213E-4</v>
      </c>
    </row>
    <row r="15" spans="1:34" ht="18.75" x14ac:dyDescent="0.45">
      <c r="A15" s="4" t="s">
        <v>50</v>
      </c>
      <c r="C15" s="5" t="s">
        <v>30</v>
      </c>
      <c r="E15" s="5" t="s">
        <v>46</v>
      </c>
      <c r="G15" s="5" t="s">
        <v>51</v>
      </c>
      <c r="I15" s="5" t="s">
        <v>52</v>
      </c>
      <c r="K15" s="5" t="s">
        <v>53</v>
      </c>
      <c r="N15" s="5">
        <v>4800</v>
      </c>
      <c r="P15" s="5">
        <v>4408250260</v>
      </c>
      <c r="R15" s="5">
        <v>4556694000</v>
      </c>
      <c r="T15" s="5">
        <v>0</v>
      </c>
      <c r="U15" s="5">
        <v>0</v>
      </c>
      <c r="V15" s="5"/>
      <c r="W15" s="5">
        <v>0</v>
      </c>
      <c r="X15" s="5">
        <v>0</v>
      </c>
      <c r="Y15" s="5"/>
      <c r="Z15" s="5">
        <v>4800</v>
      </c>
      <c r="AB15" s="5">
        <v>1004000</v>
      </c>
      <c r="AD15" s="5">
        <v>4408250260</v>
      </c>
      <c r="AF15" s="5">
        <v>4815706080</v>
      </c>
      <c r="AH15" s="21">
        <f>AF15/'1'!$AA$4</f>
        <v>2.9085232047781722E-4</v>
      </c>
    </row>
    <row r="16" spans="1:34" ht="18.75" x14ac:dyDescent="0.45">
      <c r="A16" s="4" t="s">
        <v>54</v>
      </c>
      <c r="C16" s="5" t="s">
        <v>55</v>
      </c>
      <c r="E16" s="5" t="s">
        <v>31</v>
      </c>
      <c r="G16" s="5" t="s">
        <v>56</v>
      </c>
      <c r="I16" s="5" t="s">
        <v>57</v>
      </c>
      <c r="K16" s="5" t="s">
        <v>49</v>
      </c>
      <c r="N16" s="5">
        <v>2810</v>
      </c>
      <c r="P16" s="5">
        <v>2724957615</v>
      </c>
      <c r="R16" s="5">
        <v>2414847965</v>
      </c>
      <c r="T16" s="5">
        <v>0</v>
      </c>
      <c r="U16" s="5">
        <v>0</v>
      </c>
      <c r="V16" s="5"/>
      <c r="W16" s="5">
        <v>0</v>
      </c>
      <c r="X16" s="5">
        <v>0</v>
      </c>
      <c r="Y16" s="5"/>
      <c r="Z16" s="5">
        <v>2810</v>
      </c>
      <c r="AB16" s="5">
        <v>960000</v>
      </c>
      <c r="AD16" s="5">
        <v>2724957615</v>
      </c>
      <c r="AF16" s="5">
        <v>2695644240</v>
      </c>
      <c r="AH16" s="21">
        <f>AF16/'1'!$AA$4</f>
        <v>1.6280777301646741E-4</v>
      </c>
    </row>
    <row r="17" spans="1:34" ht="18.75" x14ac:dyDescent="0.45">
      <c r="A17" s="4" t="s">
        <v>58</v>
      </c>
      <c r="C17" s="5" t="s">
        <v>55</v>
      </c>
      <c r="E17" s="5" t="s">
        <v>31</v>
      </c>
      <c r="G17" s="5" t="s">
        <v>59</v>
      </c>
      <c r="I17" s="5" t="s">
        <v>60</v>
      </c>
      <c r="K17" s="5" t="s">
        <v>49</v>
      </c>
      <c r="N17" s="5">
        <v>21000</v>
      </c>
      <c r="P17" s="5">
        <v>21010875828</v>
      </c>
      <c r="R17" s="5">
        <v>20145384000</v>
      </c>
      <c r="T17" s="5">
        <v>0</v>
      </c>
      <c r="U17" s="5">
        <v>0</v>
      </c>
      <c r="W17" s="5">
        <v>1500</v>
      </c>
      <c r="X17" s="5">
        <v>1494865438</v>
      </c>
      <c r="Z17" s="5">
        <v>19500</v>
      </c>
      <c r="AB17" s="5">
        <v>978700</v>
      </c>
      <c r="AD17" s="5">
        <v>19510098983</v>
      </c>
      <c r="AF17" s="5">
        <v>19070813629</v>
      </c>
      <c r="AH17" s="21">
        <f>AF17/'1'!$AA$4</f>
        <v>1.1518124871513404E-3</v>
      </c>
    </row>
    <row r="18" spans="1:34" ht="18.75" x14ac:dyDescent="0.45">
      <c r="A18" s="4" t="s">
        <v>61</v>
      </c>
      <c r="C18" s="5" t="s">
        <v>30</v>
      </c>
      <c r="E18" s="5" t="s">
        <v>46</v>
      </c>
      <c r="G18" s="5" t="s">
        <v>62</v>
      </c>
      <c r="I18" s="5" t="s">
        <v>63</v>
      </c>
      <c r="K18" s="5" t="s">
        <v>64</v>
      </c>
      <c r="N18" s="5">
        <v>22500</v>
      </c>
      <c r="P18" s="5">
        <v>21748742898</v>
      </c>
      <c r="R18" s="5">
        <v>14839233750</v>
      </c>
      <c r="T18" s="5">
        <v>0</v>
      </c>
      <c r="U18" s="5">
        <v>0</v>
      </c>
      <c r="W18" s="5">
        <v>0</v>
      </c>
      <c r="X18" s="5">
        <v>0</v>
      </c>
      <c r="Y18" s="5"/>
      <c r="Z18" s="5">
        <v>22500</v>
      </c>
      <c r="AB18" s="5">
        <v>660000</v>
      </c>
      <c r="AD18" s="5">
        <v>21748742898</v>
      </c>
      <c r="AF18" s="5">
        <v>14839233750</v>
      </c>
      <c r="AH18" s="21">
        <f>AF18/'1'!$AA$4</f>
        <v>8.9623940884287553E-4</v>
      </c>
    </row>
    <row r="19" spans="1:34" ht="19.5" thickBot="1" x14ac:dyDescent="0.5">
      <c r="A19" s="6" t="s">
        <v>18</v>
      </c>
      <c r="N19" s="6">
        <f>SUM(N10:$N$18)</f>
        <v>106850</v>
      </c>
      <c r="P19" s="6">
        <f>SUM(P10:$P$18)</f>
        <v>116421394395</v>
      </c>
      <c r="R19" s="6">
        <f>SUM(R10:$R$18)</f>
        <v>105652971661</v>
      </c>
      <c r="T19" s="6">
        <f>SUM(T10:$T$18)</f>
        <v>0</v>
      </c>
      <c r="U19" s="6">
        <f>SUM(U10:$U$18)</f>
        <v>0</v>
      </c>
      <c r="W19" s="6">
        <f>SUM(W10:$W$18)</f>
        <v>1900</v>
      </c>
      <c r="X19" s="6">
        <f>SUM(X10:$X$18)</f>
        <v>1874390083</v>
      </c>
      <c r="Z19" s="6">
        <f>SUM(Z10:$Z$18)</f>
        <v>104950</v>
      </c>
      <c r="AB19" s="6">
        <f>SUM(AB10:$AB$18)</f>
        <v>11431051</v>
      </c>
      <c r="AD19" s="6">
        <f>SUM(AD10:$AD$18)</f>
        <v>114541279930</v>
      </c>
      <c r="AF19" s="6">
        <f>SUM(AF10:$AF$18)</f>
        <v>105221476002</v>
      </c>
      <c r="AH19" s="22">
        <f>SUM(AH10:AH18)</f>
        <v>6.3550204167116976E-3</v>
      </c>
    </row>
    <row r="20" spans="1:34" ht="19.5" thickTop="1" x14ac:dyDescent="0.45">
      <c r="N20" s="7"/>
      <c r="P20" s="7"/>
      <c r="R20" s="7"/>
      <c r="T20" s="7"/>
      <c r="U20" s="7"/>
      <c r="W20" s="7"/>
      <c r="X20" s="7"/>
      <c r="Z20" s="7"/>
      <c r="AB20" s="7"/>
      <c r="AD20" s="7"/>
      <c r="AF20" s="7"/>
      <c r="AH20" s="7"/>
    </row>
  </sheetData>
  <sheetProtection algorithmName="SHA-512" hashValue="jHBEoYoMi7V54lBvADgQPR0lkox5BYwPL5xH17ZWjbVFwvZHOC8hoZizv7pp8VbfwvLsKBobnQBJ1+fV/zLIxg==" saltValue="1Ze3U+eED1xnyA1suntBug==" spinCount="100000" sheet="1" objects="1" scenarios="1" selectLockedCells="1" autoFilter="0" selectUnlockedCells="1"/>
  <mergeCells count="24">
    <mergeCell ref="A1:AH1"/>
    <mergeCell ref="A2:AH2"/>
    <mergeCell ref="A3:AH3"/>
    <mergeCell ref="A5:AH5"/>
    <mergeCell ref="C7:L7"/>
    <mergeCell ref="N7:R7"/>
    <mergeCell ref="T7:X7"/>
    <mergeCell ref="Z7:AH7"/>
    <mergeCell ref="K8:K9"/>
    <mergeCell ref="N8:N9"/>
    <mergeCell ref="P8:P9"/>
    <mergeCell ref="R8:R9"/>
    <mergeCell ref="A8:A9"/>
    <mergeCell ref="C8:C9"/>
    <mergeCell ref="E8:E9"/>
    <mergeCell ref="G8:G9"/>
    <mergeCell ref="I8:I9"/>
    <mergeCell ref="AF8:AF9"/>
    <mergeCell ref="AH8:AH9"/>
    <mergeCell ref="T8:U8"/>
    <mergeCell ref="W8:X8"/>
    <mergeCell ref="Z8:Z9"/>
    <mergeCell ref="AB8:AB9"/>
    <mergeCell ref="AD8:AD9"/>
  </mergeCells>
  <pageMargins left="0.7" right="0.7" top="0.75" bottom="0.75" header="0.3" footer="0.3"/>
  <pageSetup paperSize="9" scale="3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rightToLeft="1" view="pageBreakPreview" zoomScale="60" zoomScaleNormal="100" workbookViewId="0">
      <selection activeCell="L47" sqref="L47"/>
    </sheetView>
  </sheetViews>
  <sheetFormatPr defaultRowHeight="18" x14ac:dyDescent="0.45"/>
  <cols>
    <col min="1" max="1" width="38.25" style="1" bestFit="1" customWidth="1"/>
    <col min="2" max="2" width="1.375" style="1" customWidth="1"/>
    <col min="3" max="3" width="18" style="1" bestFit="1" customWidth="1"/>
    <col min="4" max="4" width="1.375" style="1" customWidth="1"/>
    <col min="5" max="5" width="12.25" style="1" bestFit="1" customWidth="1"/>
    <col min="6" max="6" width="1.375" style="1" customWidth="1"/>
    <col min="7" max="7" width="10.5" style="1" bestFit="1" customWidth="1"/>
    <col min="8" max="8" width="1.375" style="1" customWidth="1"/>
    <col min="9" max="9" width="11.125" style="1" bestFit="1" customWidth="1"/>
    <col min="10" max="10" width="1.375" style="1" customWidth="1"/>
    <col min="11" max="11" width="18.625" style="1" bestFit="1" customWidth="1"/>
    <col min="12" max="12" width="1.375" style="1" customWidth="1"/>
    <col min="13" max="13" width="20.375" style="1" bestFit="1" customWidth="1"/>
    <col min="14" max="14" width="1.375" style="1" customWidth="1"/>
    <col min="15" max="15" width="20.375" style="1" bestFit="1" customWidth="1"/>
    <col min="16" max="16" width="1.375" style="1" customWidth="1"/>
    <col min="17" max="17" width="19.875" style="1" bestFit="1" customWidth="1"/>
    <col min="18" max="18" width="1.375" style="1" customWidth="1"/>
    <col min="19" max="19" width="10.75" style="1" bestFit="1" customWidth="1"/>
    <col min="20" max="16384" width="9" style="1"/>
  </cols>
  <sheetData>
    <row r="1" spans="1:19" ht="20.100000000000001" customHeight="1" x14ac:dyDescent="0.45">
      <c r="A1" s="31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0.100000000000001" customHeight="1" x14ac:dyDescent="0.45">
      <c r="A2" s="31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0.100000000000001" customHeight="1" x14ac:dyDescent="0.45">
      <c r="A3" s="31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5" spans="1:19" ht="21" x14ac:dyDescent="0.45">
      <c r="A5" s="32" t="s">
        <v>65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7" spans="1:19" ht="21" x14ac:dyDescent="0.45">
      <c r="C7" s="26" t="s">
        <v>66</v>
      </c>
      <c r="D7" s="27"/>
      <c r="E7" s="27"/>
      <c r="F7" s="27"/>
      <c r="G7" s="27"/>
      <c r="H7" s="27"/>
      <c r="I7" s="27"/>
      <c r="K7" s="2" t="s">
        <v>5</v>
      </c>
      <c r="M7" s="26" t="s">
        <v>6</v>
      </c>
      <c r="N7" s="27"/>
      <c r="O7" s="27"/>
      <c r="Q7" s="26" t="s">
        <v>7</v>
      </c>
      <c r="R7" s="27"/>
      <c r="S7" s="27"/>
    </row>
    <row r="8" spans="1:19" ht="42" x14ac:dyDescent="0.45">
      <c r="A8" s="2" t="s">
        <v>67</v>
      </c>
      <c r="C8" s="2" t="s">
        <v>68</v>
      </c>
      <c r="E8" s="2" t="s">
        <v>69</v>
      </c>
      <c r="G8" s="3" t="s">
        <v>70</v>
      </c>
      <c r="I8" s="3" t="s">
        <v>71</v>
      </c>
      <c r="K8" s="2" t="s">
        <v>72</v>
      </c>
      <c r="M8" s="2" t="s">
        <v>73</v>
      </c>
      <c r="O8" s="2" t="s">
        <v>74</v>
      </c>
      <c r="Q8" s="2" t="s">
        <v>72</v>
      </c>
      <c r="S8" s="3" t="s">
        <v>15</v>
      </c>
    </row>
    <row r="9" spans="1:19" ht="18.75" x14ac:dyDescent="0.45">
      <c r="A9" s="17" t="s">
        <v>75</v>
      </c>
      <c r="C9" s="5" t="s">
        <v>76</v>
      </c>
      <c r="E9" s="4" t="s">
        <v>77</v>
      </c>
      <c r="G9" s="5" t="s">
        <v>78</v>
      </c>
      <c r="I9" s="5" t="s">
        <v>34</v>
      </c>
      <c r="K9" s="5">
        <v>228939245639</v>
      </c>
      <c r="M9" s="5">
        <v>197473589987</v>
      </c>
      <c r="O9" s="5">
        <v>226999921654</v>
      </c>
      <c r="Q9" s="5">
        <v>199412913972</v>
      </c>
      <c r="S9" s="21">
        <f>Q9/'1'!$AA$4</f>
        <v>1.2043863931579383E-2</v>
      </c>
    </row>
    <row r="10" spans="1:19" ht="18.75" x14ac:dyDescent="0.45">
      <c r="A10" s="17" t="s">
        <v>79</v>
      </c>
      <c r="C10" s="5" t="s">
        <v>80</v>
      </c>
      <c r="E10" s="4" t="s">
        <v>77</v>
      </c>
      <c r="G10" s="5" t="s">
        <v>81</v>
      </c>
      <c r="I10" s="5" t="s">
        <v>34</v>
      </c>
      <c r="K10" s="5">
        <v>20000</v>
      </c>
      <c r="M10" s="5">
        <v>0</v>
      </c>
      <c r="N10" s="5"/>
      <c r="O10" s="5">
        <v>0</v>
      </c>
      <c r="P10" s="5"/>
      <c r="Q10" s="5">
        <v>20000</v>
      </c>
      <c r="S10" s="21">
        <f>Q10/'1'!$AA$4</f>
        <v>1.2079321937264793E-9</v>
      </c>
    </row>
    <row r="11" spans="1:19" ht="18.75" x14ac:dyDescent="0.45">
      <c r="A11" s="17" t="s">
        <v>82</v>
      </c>
      <c r="C11" s="5" t="s">
        <v>83</v>
      </c>
      <c r="E11" s="4" t="s">
        <v>77</v>
      </c>
      <c r="G11" s="5" t="s">
        <v>84</v>
      </c>
      <c r="I11" s="5" t="s">
        <v>34</v>
      </c>
      <c r="K11" s="5">
        <v>91720811191</v>
      </c>
      <c r="M11" s="5">
        <v>1004804062879</v>
      </c>
      <c r="O11" s="5">
        <v>1093800070849</v>
      </c>
      <c r="Q11" s="5">
        <v>2724803221</v>
      </c>
      <c r="S11" s="21">
        <f>Q11/'1'!$AA$4</f>
        <v>1.6456887661077534E-4</v>
      </c>
    </row>
    <row r="12" spans="1:19" ht="18.75" x14ac:dyDescent="0.45">
      <c r="A12" s="17" t="s">
        <v>82</v>
      </c>
      <c r="C12" s="5" t="s">
        <v>85</v>
      </c>
      <c r="E12" s="4" t="s">
        <v>86</v>
      </c>
      <c r="G12" s="5" t="s">
        <v>87</v>
      </c>
      <c r="I12" s="5" t="s">
        <v>34</v>
      </c>
      <c r="K12" s="5">
        <v>0</v>
      </c>
      <c r="L12" s="5"/>
      <c r="M12" s="5">
        <v>1093800002849</v>
      </c>
      <c r="O12" s="5">
        <v>1093770002849</v>
      </c>
      <c r="Q12" s="5">
        <v>30000000</v>
      </c>
      <c r="S12" s="21">
        <f>Q12/'1'!$AA$4</f>
        <v>1.8118982905897189E-6</v>
      </c>
    </row>
    <row r="13" spans="1:19" ht="18.75" x14ac:dyDescent="0.45">
      <c r="A13" s="17" t="s">
        <v>88</v>
      </c>
      <c r="C13" s="5" t="s">
        <v>89</v>
      </c>
      <c r="E13" s="4" t="s">
        <v>77</v>
      </c>
      <c r="G13" s="5" t="s">
        <v>90</v>
      </c>
      <c r="I13" s="5" t="s">
        <v>34</v>
      </c>
      <c r="K13" s="5">
        <v>0</v>
      </c>
      <c r="L13" s="5"/>
      <c r="M13" s="5">
        <v>980002500000</v>
      </c>
      <c r="O13" s="5">
        <v>980000540000</v>
      </c>
      <c r="Q13" s="5">
        <v>1960000</v>
      </c>
      <c r="S13" s="21">
        <f>Q13/'1'!$AA$4</f>
        <v>1.1837735498519497E-7</v>
      </c>
    </row>
    <row r="14" spans="1:19" ht="18.75" x14ac:dyDescent="0.45">
      <c r="A14" s="17" t="s">
        <v>88</v>
      </c>
      <c r="C14" s="5" t="s">
        <v>91</v>
      </c>
      <c r="E14" s="4" t="s">
        <v>92</v>
      </c>
      <c r="G14" s="5" t="s">
        <v>90</v>
      </c>
      <c r="I14" s="5" t="s">
        <v>93</v>
      </c>
      <c r="K14" s="5">
        <v>0</v>
      </c>
      <c r="L14" s="5"/>
      <c r="M14" s="5">
        <v>500000000000</v>
      </c>
      <c r="O14" s="5">
        <v>0</v>
      </c>
      <c r="Q14" s="5">
        <v>500000000000</v>
      </c>
      <c r="S14" s="21">
        <f>Q14/'1'!$AA$4</f>
        <v>3.0198304843161983E-2</v>
      </c>
    </row>
    <row r="15" spans="1:19" ht="18.75" x14ac:dyDescent="0.45">
      <c r="A15" s="17" t="s">
        <v>88</v>
      </c>
      <c r="C15" s="5" t="s">
        <v>94</v>
      </c>
      <c r="E15" s="4" t="s">
        <v>92</v>
      </c>
      <c r="G15" s="5" t="s">
        <v>90</v>
      </c>
      <c r="I15" s="5" t="s">
        <v>93</v>
      </c>
      <c r="K15" s="5">
        <v>0</v>
      </c>
      <c r="L15" s="5"/>
      <c r="M15" s="5">
        <v>200000000000</v>
      </c>
      <c r="O15" s="5">
        <v>0</v>
      </c>
      <c r="Q15" s="5">
        <v>200000000000</v>
      </c>
      <c r="S15" s="21">
        <f>Q15/'1'!$AA$4</f>
        <v>1.2079321937264792E-2</v>
      </c>
    </row>
    <row r="16" spans="1:19" ht="18.75" x14ac:dyDescent="0.45">
      <c r="A16" s="17" t="s">
        <v>88</v>
      </c>
      <c r="C16" s="5" t="s">
        <v>95</v>
      </c>
      <c r="E16" s="4" t="s">
        <v>92</v>
      </c>
      <c r="G16" s="5" t="s">
        <v>90</v>
      </c>
      <c r="I16" s="5" t="s">
        <v>93</v>
      </c>
      <c r="K16" s="5">
        <v>0</v>
      </c>
      <c r="L16" s="5"/>
      <c r="M16" s="5">
        <v>200000000000</v>
      </c>
      <c r="O16" s="5">
        <v>0</v>
      </c>
      <c r="Q16" s="5">
        <v>200000000000</v>
      </c>
      <c r="S16" s="21">
        <f>Q16/'1'!$AA$4</f>
        <v>1.2079321937264792E-2</v>
      </c>
    </row>
    <row r="17" spans="1:19" ht="18.75" x14ac:dyDescent="0.45">
      <c r="A17" s="17" t="s">
        <v>88</v>
      </c>
      <c r="C17" s="5" t="s">
        <v>96</v>
      </c>
      <c r="E17" s="4" t="s">
        <v>92</v>
      </c>
      <c r="G17" s="5" t="s">
        <v>90</v>
      </c>
      <c r="I17" s="5" t="s">
        <v>93</v>
      </c>
      <c r="K17" s="5">
        <v>0</v>
      </c>
      <c r="L17" s="5"/>
      <c r="M17" s="5">
        <v>80000000000</v>
      </c>
      <c r="O17" s="5">
        <v>0</v>
      </c>
      <c r="Q17" s="5">
        <v>80000000000</v>
      </c>
      <c r="S17" s="21">
        <f>Q17/'1'!$AA$4</f>
        <v>4.8317287749059176E-3</v>
      </c>
    </row>
    <row r="18" spans="1:19" ht="18.75" x14ac:dyDescent="0.45">
      <c r="A18" s="6" t="s">
        <v>18</v>
      </c>
      <c r="K18" s="6">
        <f>SUM(K9:$K$17)</f>
        <v>320660076830</v>
      </c>
      <c r="M18" s="6">
        <f>SUM(M9:$M$17)</f>
        <v>4256080155715</v>
      </c>
      <c r="O18" s="6">
        <f>SUM(O9:$O$17)</f>
        <v>3394570535352</v>
      </c>
      <c r="Q18" s="6">
        <f>SUM(Q9:$Q$17)</f>
        <v>1182169697193</v>
      </c>
      <c r="S18" s="22">
        <f>SUM(S9:S17)</f>
        <v>7.1399041784365402E-2</v>
      </c>
    </row>
    <row r="19" spans="1:19" ht="18.75" x14ac:dyDescent="0.45">
      <c r="K19" s="7"/>
      <c r="M19" s="7"/>
      <c r="O19" s="7"/>
      <c r="Q19" s="7"/>
      <c r="S19" s="7"/>
    </row>
  </sheetData>
  <sheetProtection algorithmName="SHA-512" hashValue="ahC4rK4bjCnM+gw8A7BmwbfrXgpoKPCq21fimjLcJx6BQ/bls5JIG6uh2USCGAlDNgGoUJeEpudwi6NC8VEB9A==" saltValue="SbwEaGcGldP5o19OMcCNiQ==" spinCount="100000" sheet="1" objects="1" scenarios="1" selectLockedCells="1" autoFilter="0" selectUnlockedCell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6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rightToLeft="1" view="pageBreakPreview" zoomScale="60" zoomScaleNormal="100" workbookViewId="0">
      <selection activeCell="L47" sqref="L47"/>
    </sheetView>
  </sheetViews>
  <sheetFormatPr defaultRowHeight="18" x14ac:dyDescent="0.45"/>
  <cols>
    <col min="1" max="1" width="47" style="1" bestFit="1" customWidth="1"/>
    <col min="2" max="2" width="1.375" style="1" customWidth="1"/>
    <col min="3" max="3" width="7.625" style="1" bestFit="1" customWidth="1"/>
    <col min="4" max="4" width="1.375" style="1" customWidth="1"/>
    <col min="5" max="5" width="20.125" style="1" bestFit="1" customWidth="1"/>
    <col min="6" max="6" width="1.375" style="1" customWidth="1"/>
    <col min="7" max="7" width="10.375" style="1" bestFit="1" customWidth="1"/>
    <col min="8" max="8" width="1.375" style="1" customWidth="1"/>
    <col min="9" max="9" width="10.75" style="1" bestFit="1" customWidth="1"/>
    <col min="10" max="16384" width="9" style="1"/>
  </cols>
  <sheetData>
    <row r="1" spans="1:9" ht="20.100000000000001" customHeight="1" x14ac:dyDescent="0.45">
      <c r="A1" s="31" t="s">
        <v>0</v>
      </c>
      <c r="B1" s="25"/>
      <c r="C1" s="25"/>
      <c r="D1" s="25"/>
      <c r="E1" s="25"/>
      <c r="F1" s="25"/>
      <c r="G1" s="25"/>
      <c r="H1" s="25"/>
      <c r="I1" s="25"/>
    </row>
    <row r="2" spans="1:9" ht="20.100000000000001" customHeight="1" x14ac:dyDescent="0.45">
      <c r="A2" s="31" t="s">
        <v>97</v>
      </c>
      <c r="B2" s="25"/>
      <c r="C2" s="25"/>
      <c r="D2" s="25"/>
      <c r="E2" s="25"/>
      <c r="F2" s="25"/>
      <c r="G2" s="25"/>
      <c r="H2" s="25"/>
      <c r="I2" s="25"/>
    </row>
    <row r="3" spans="1:9" ht="20.100000000000001" customHeight="1" x14ac:dyDescent="0.45">
      <c r="A3" s="31" t="s">
        <v>2</v>
      </c>
      <c r="B3" s="25"/>
      <c r="C3" s="25"/>
      <c r="D3" s="25"/>
      <c r="E3" s="25"/>
      <c r="F3" s="25"/>
      <c r="G3" s="25"/>
      <c r="H3" s="25"/>
      <c r="I3" s="25"/>
    </row>
    <row r="5" spans="1:9" ht="21" x14ac:dyDescent="0.45">
      <c r="A5" s="32" t="s">
        <v>98</v>
      </c>
      <c r="B5" s="25"/>
      <c r="C5" s="25"/>
      <c r="D5" s="25"/>
      <c r="E5" s="25"/>
      <c r="F5" s="25"/>
      <c r="G5" s="25"/>
      <c r="H5" s="25"/>
      <c r="I5" s="25"/>
    </row>
    <row r="7" spans="1:9" ht="42" x14ac:dyDescent="0.45">
      <c r="A7" s="2" t="s">
        <v>99</v>
      </c>
      <c r="C7" s="2" t="s">
        <v>100</v>
      </c>
      <c r="E7" s="2" t="s">
        <v>72</v>
      </c>
      <c r="G7" s="3" t="s">
        <v>101</v>
      </c>
      <c r="I7" s="3" t="s">
        <v>102</v>
      </c>
    </row>
    <row r="8" spans="1:9" ht="21" x14ac:dyDescent="0.45">
      <c r="A8" s="15" t="s">
        <v>103</v>
      </c>
      <c r="C8" s="5" t="s">
        <v>104</v>
      </c>
      <c r="E8" s="5">
        <v>1028846911923</v>
      </c>
      <c r="G8" s="18">
        <f>E8/$E$12</f>
        <v>0.94245008983217948</v>
      </c>
      <c r="H8" s="23"/>
      <c r="I8" s="18">
        <f>G8/'1'!$AA$4</f>
        <v>5.6920790224435101E-14</v>
      </c>
    </row>
    <row r="9" spans="1:9" ht="21" x14ac:dyDescent="0.45">
      <c r="A9" s="15" t="s">
        <v>105</v>
      </c>
      <c r="C9" s="5" t="s">
        <v>106</v>
      </c>
      <c r="E9" s="5">
        <v>7802704094</v>
      </c>
      <c r="G9" s="18">
        <f t="shared" ref="G9:G11" si="0">E9/$E$12</f>
        <v>7.1474765478759293E-3</v>
      </c>
      <c r="H9" s="23"/>
      <c r="I9" s="18">
        <f>G9/'1'!$AA$4</f>
        <v>4.3168335130421672E-16</v>
      </c>
    </row>
    <row r="10" spans="1:9" ht="21" x14ac:dyDescent="0.45">
      <c r="A10" s="15" t="s">
        <v>107</v>
      </c>
      <c r="C10" s="5" t="s">
        <v>108</v>
      </c>
      <c r="E10" s="5">
        <v>25098082259</v>
      </c>
      <c r="G10" s="18">
        <f t="shared" si="0"/>
        <v>2.2990485372988364E-2</v>
      </c>
      <c r="H10" s="23"/>
      <c r="I10" s="18">
        <f>G10/'1'!$AA$4</f>
        <v>1.3885473715715185E-15</v>
      </c>
    </row>
    <row r="11" spans="1:9" ht="21" x14ac:dyDescent="0.45">
      <c r="A11" s="15" t="s">
        <v>109</v>
      </c>
      <c r="C11" s="5" t="s">
        <v>110</v>
      </c>
      <c r="E11" s="5">
        <v>29924871999</v>
      </c>
      <c r="G11" s="18">
        <f t="shared" si="0"/>
        <v>2.7411948246956242E-2</v>
      </c>
      <c r="H11" s="23"/>
      <c r="I11" s="18">
        <f>G11/'1'!$AA$4</f>
        <v>1.6555887390131287E-15</v>
      </c>
    </row>
    <row r="12" spans="1:9" ht="21" x14ac:dyDescent="0.45">
      <c r="A12" s="2" t="s">
        <v>18</v>
      </c>
      <c r="E12" s="6">
        <f>SUM(E8:$E$11)</f>
        <v>1091672570275</v>
      </c>
      <c r="G12" s="19">
        <f>SUM(G8:G11)</f>
        <v>1</v>
      </c>
      <c r="H12" s="23"/>
      <c r="I12" s="19">
        <f>SUM(I8:I11)</f>
        <v>6.0396609686323968E-14</v>
      </c>
    </row>
    <row r="13" spans="1:9" ht="18.75" x14ac:dyDescent="0.45">
      <c r="E13" s="7"/>
      <c r="G13" s="7"/>
      <c r="I13" s="7"/>
    </row>
  </sheetData>
  <sheetProtection algorithmName="SHA-512" hashValue="y8T2queFVYZDvdnBQHdIr0HE57LFVeix0xTaCoYfaaUZdTRozdGzDdItxLq41ffffCAUOovgxCL6VyevKUruiQ==" saltValue="t5YDqgOJt9a/ugjOWYOPZg==" spinCount="100000" sheet="1" objects="1" scenarios="1" selectLockedCells="1" autoFilter="0" selectUnlockedCell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rightToLeft="1" view="pageBreakPreview" zoomScale="60" zoomScaleNormal="100" workbookViewId="0">
      <selection activeCell="L47" sqref="L47"/>
    </sheetView>
  </sheetViews>
  <sheetFormatPr defaultRowHeight="18" x14ac:dyDescent="0.45"/>
  <cols>
    <col min="1" max="1" width="9.5" style="1" bestFit="1" customWidth="1"/>
    <col min="2" max="2" width="1.375" style="1" customWidth="1"/>
    <col min="3" max="3" width="16.75" style="1" bestFit="1" customWidth="1"/>
    <col min="4" max="4" width="1.375" style="1" customWidth="1"/>
    <col min="5" max="5" width="15.75" style="1" bestFit="1" customWidth="1"/>
    <col min="6" max="6" width="1.375" style="1" customWidth="1"/>
    <col min="7" max="7" width="11.125" style="1" bestFit="1" customWidth="1"/>
    <col min="8" max="8" width="1.375" style="1" customWidth="1"/>
    <col min="9" max="9" width="19.5" style="1" customWidth="1"/>
    <col min="10" max="10" width="1.375" style="1" customWidth="1"/>
    <col min="11" max="11" width="14.875" style="1" bestFit="1" customWidth="1"/>
    <col min="12" max="12" width="1.375" style="1" customWidth="1"/>
    <col min="13" max="13" width="21" style="1" customWidth="1"/>
    <col min="14" max="14" width="1.375" style="1" customWidth="1"/>
    <col min="15" max="15" width="23.625" style="1" bestFit="1" customWidth="1"/>
    <col min="16" max="16" width="1.375" style="1" customWidth="1"/>
    <col min="17" max="17" width="13.375" style="1" customWidth="1"/>
    <col min="18" max="18" width="1.375" style="1" customWidth="1"/>
    <col min="19" max="19" width="25.75" style="1" bestFit="1" customWidth="1"/>
    <col min="20" max="16384" width="9" style="1"/>
  </cols>
  <sheetData>
    <row r="1" spans="1:19" ht="20.100000000000001" customHeight="1" x14ac:dyDescent="0.45">
      <c r="A1" s="31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0.100000000000001" customHeight="1" x14ac:dyDescent="0.45">
      <c r="A2" s="31" t="s">
        <v>97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0.100000000000001" customHeight="1" x14ac:dyDescent="0.45">
      <c r="A3" s="31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5" spans="1:19" ht="21" x14ac:dyDescent="0.45">
      <c r="A5" s="32" t="s">
        <v>111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7" spans="1:19" ht="21" x14ac:dyDescent="0.45">
      <c r="C7" s="26" t="s">
        <v>112</v>
      </c>
      <c r="D7" s="27"/>
      <c r="E7" s="27"/>
      <c r="F7" s="27"/>
      <c r="G7" s="27"/>
      <c r="I7" s="26" t="s">
        <v>113</v>
      </c>
      <c r="J7" s="27"/>
      <c r="K7" s="27"/>
      <c r="L7" s="27"/>
      <c r="M7" s="27"/>
      <c r="O7" s="26" t="s">
        <v>7</v>
      </c>
      <c r="P7" s="27"/>
      <c r="Q7" s="27"/>
      <c r="R7" s="27"/>
      <c r="S7" s="27"/>
    </row>
    <row r="8" spans="1:19" ht="42" x14ac:dyDescent="0.45">
      <c r="A8" s="2" t="s">
        <v>19</v>
      </c>
      <c r="C8" s="3" t="s">
        <v>114</v>
      </c>
      <c r="E8" s="3" t="s">
        <v>115</v>
      </c>
      <c r="G8" s="3" t="s">
        <v>116</v>
      </c>
      <c r="I8" s="3" t="s">
        <v>117</v>
      </c>
      <c r="K8" s="3" t="s">
        <v>118</v>
      </c>
      <c r="M8" s="3" t="s">
        <v>119</v>
      </c>
      <c r="O8" s="3" t="s">
        <v>117</v>
      </c>
      <c r="Q8" s="3" t="s">
        <v>118</v>
      </c>
      <c r="S8" s="3" t="s">
        <v>119</v>
      </c>
    </row>
    <row r="9" spans="1:19" ht="18.75" x14ac:dyDescent="0.45">
      <c r="A9" s="4" t="s">
        <v>17</v>
      </c>
      <c r="C9" s="5" t="s">
        <v>120</v>
      </c>
      <c r="E9" s="5">
        <v>25867764</v>
      </c>
      <c r="G9" s="5">
        <v>250</v>
      </c>
      <c r="I9" s="6">
        <v>0</v>
      </c>
      <c r="J9" s="6"/>
      <c r="K9" s="6">
        <v>0</v>
      </c>
      <c r="L9" s="6"/>
      <c r="M9" s="6">
        <v>0</v>
      </c>
      <c r="N9" s="5"/>
      <c r="O9" s="5">
        <v>6476569179</v>
      </c>
      <c r="Q9" s="5">
        <v>0</v>
      </c>
      <c r="S9" s="5">
        <v>6476569179</v>
      </c>
    </row>
    <row r="10" spans="1:19" ht="18.75" x14ac:dyDescent="0.45">
      <c r="A10" s="6" t="s">
        <v>18</v>
      </c>
      <c r="I10" s="6">
        <f>SUM(I9:$I$9)</f>
        <v>0</v>
      </c>
      <c r="J10" s="6"/>
      <c r="K10" s="6">
        <f>SUM(K9:$K$9)</f>
        <v>0</v>
      </c>
      <c r="L10" s="6"/>
      <c r="M10" s="6">
        <f>SUM(M9:$M$9)</f>
        <v>0</v>
      </c>
      <c r="O10" s="6">
        <f>SUM(O9:$O$9)</f>
        <v>6476569179</v>
      </c>
      <c r="Q10" s="6">
        <f>SUM(Q9:$Q$9)</f>
        <v>0</v>
      </c>
      <c r="S10" s="6">
        <f>SUM(S9:$S$9)</f>
        <v>6476569179</v>
      </c>
    </row>
    <row r="11" spans="1:19" ht="18.75" x14ac:dyDescent="0.45">
      <c r="I11" s="7"/>
      <c r="K11" s="7"/>
      <c r="M11" s="7"/>
      <c r="O11" s="7"/>
      <c r="Q11" s="7"/>
      <c r="S11" s="7"/>
    </row>
  </sheetData>
  <sheetProtection algorithmName="SHA-512" hashValue="lIJdukxdnp049VhFI6ut1t9xa88qCJd6tbR0kzPQstMj69x1DCgomWblW/5OaPKyoMmKeP5O2R+0BkKFLPcLWw==" saltValue="Y7VU/o9Yjqz/Z0I9HSbIwA==" spinCount="100000" sheet="1" objects="1" scenarios="1" selectLockedCells="1" autoFilter="0" selectUnlockedCells="1"/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9"/>
  <sheetViews>
    <sheetView rightToLeft="1" view="pageBreakPreview" zoomScale="60" zoomScaleNormal="100" workbookViewId="0">
      <selection activeCell="L47" sqref="L47"/>
    </sheetView>
  </sheetViews>
  <sheetFormatPr defaultRowHeight="18" x14ac:dyDescent="0.45"/>
  <cols>
    <col min="1" max="1" width="33.625" style="1" bestFit="1" customWidth="1"/>
    <col min="2" max="2" width="1.375" style="1" customWidth="1"/>
    <col min="3" max="3" width="17.625" style="1" bestFit="1" customWidth="1"/>
    <col min="4" max="4" width="1.375" style="1" customWidth="1"/>
    <col min="5" max="5" width="11.375" style="1" customWidth="1"/>
    <col min="6" max="6" width="1.375" style="1" customWidth="1"/>
    <col min="7" max="7" width="11.125" style="1" bestFit="1" customWidth="1"/>
    <col min="8" max="8" width="1.375" style="1" customWidth="1"/>
    <col min="9" max="9" width="16.625" style="1" bestFit="1" customWidth="1"/>
    <col min="10" max="10" width="1.375" style="1" customWidth="1"/>
    <col min="11" max="11" width="14.875" style="1" bestFit="1" customWidth="1"/>
    <col min="12" max="12" width="1.375" style="1" customWidth="1"/>
    <col min="13" max="13" width="16.625" style="1" bestFit="1" customWidth="1"/>
    <col min="14" max="14" width="1.375" style="1" customWidth="1"/>
    <col min="15" max="15" width="17.625" style="1" bestFit="1" customWidth="1"/>
    <col min="16" max="16" width="1.375" style="1" customWidth="1"/>
    <col min="17" max="17" width="14.875" style="1" bestFit="1" customWidth="1"/>
    <col min="18" max="18" width="1.375" style="1" customWidth="1"/>
    <col min="19" max="19" width="17.625" style="1" bestFit="1" customWidth="1"/>
    <col min="20" max="16384" width="9" style="1"/>
  </cols>
  <sheetData>
    <row r="1" spans="1:19" ht="20.100000000000001" customHeight="1" x14ac:dyDescent="0.45">
      <c r="A1" s="31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0.100000000000001" customHeight="1" x14ac:dyDescent="0.45">
      <c r="A2" s="31" t="s">
        <v>97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0.100000000000001" customHeight="1" x14ac:dyDescent="0.45">
      <c r="A3" s="31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5" spans="1:19" ht="21" x14ac:dyDescent="0.45">
      <c r="A5" s="32" t="s">
        <v>121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7" spans="1:19" ht="21" x14ac:dyDescent="0.45">
      <c r="I7" s="26" t="s">
        <v>113</v>
      </c>
      <c r="J7" s="27"/>
      <c r="K7" s="27"/>
      <c r="L7" s="27"/>
      <c r="M7" s="27"/>
      <c r="O7" s="26" t="s">
        <v>7</v>
      </c>
      <c r="P7" s="27"/>
      <c r="Q7" s="27"/>
      <c r="R7" s="27"/>
      <c r="S7" s="27"/>
    </row>
    <row r="8" spans="1:19" ht="42" x14ac:dyDescent="0.45">
      <c r="A8" s="8" t="s">
        <v>99</v>
      </c>
      <c r="C8" s="3" t="s">
        <v>122</v>
      </c>
      <c r="E8" s="3" t="s">
        <v>26</v>
      </c>
      <c r="G8" s="3" t="s">
        <v>71</v>
      </c>
      <c r="I8" s="3" t="s">
        <v>123</v>
      </c>
      <c r="K8" s="3" t="s">
        <v>118</v>
      </c>
      <c r="M8" s="3" t="s">
        <v>124</v>
      </c>
      <c r="O8" s="3" t="s">
        <v>123</v>
      </c>
      <c r="Q8" s="3" t="s">
        <v>118</v>
      </c>
      <c r="S8" s="3" t="s">
        <v>124</v>
      </c>
    </row>
    <row r="9" spans="1:19" ht="18.75" x14ac:dyDescent="0.45">
      <c r="A9" s="4" t="s">
        <v>125</v>
      </c>
      <c r="C9" s="5" t="s">
        <v>126</v>
      </c>
      <c r="E9" s="5" t="s">
        <v>127</v>
      </c>
      <c r="G9" s="5" t="s">
        <v>93</v>
      </c>
      <c r="I9" s="5">
        <v>821917806</v>
      </c>
      <c r="K9" s="5">
        <v>-149712</v>
      </c>
      <c r="M9" s="5">
        <v>821768094</v>
      </c>
      <c r="O9" s="5">
        <v>821917806</v>
      </c>
      <c r="Q9" s="5">
        <v>0</v>
      </c>
      <c r="S9" s="5">
        <v>821917806</v>
      </c>
    </row>
    <row r="10" spans="1:19" ht="18.75" x14ac:dyDescent="0.45">
      <c r="A10" s="4" t="s">
        <v>128</v>
      </c>
      <c r="C10" s="5" t="s">
        <v>126</v>
      </c>
      <c r="E10" s="5" t="s">
        <v>127</v>
      </c>
      <c r="G10" s="5" t="s">
        <v>93</v>
      </c>
      <c r="I10" s="5">
        <v>328767123</v>
      </c>
      <c r="K10" s="5">
        <v>-59885</v>
      </c>
      <c r="M10" s="5">
        <v>328707238</v>
      </c>
      <c r="O10" s="5">
        <v>328767123</v>
      </c>
      <c r="Q10" s="5">
        <v>0</v>
      </c>
      <c r="S10" s="5">
        <v>328767123</v>
      </c>
    </row>
    <row r="11" spans="1:19" ht="18.75" x14ac:dyDescent="0.45">
      <c r="A11" s="4" t="s">
        <v>129</v>
      </c>
      <c r="C11" s="5" t="s">
        <v>126</v>
      </c>
      <c r="E11" s="5" t="s">
        <v>127</v>
      </c>
      <c r="G11" s="5" t="s">
        <v>93</v>
      </c>
      <c r="I11" s="5">
        <v>328767123</v>
      </c>
      <c r="K11" s="5">
        <v>-59885</v>
      </c>
      <c r="M11" s="5">
        <v>328707238</v>
      </c>
      <c r="O11" s="5">
        <v>328767123</v>
      </c>
      <c r="Q11" s="5">
        <v>0</v>
      </c>
      <c r="S11" s="5">
        <v>328767123</v>
      </c>
    </row>
    <row r="12" spans="1:19" ht="18.75" x14ac:dyDescent="0.45">
      <c r="A12" s="4" t="s">
        <v>130</v>
      </c>
      <c r="C12" s="5" t="s">
        <v>126</v>
      </c>
      <c r="E12" s="5" t="s">
        <v>127</v>
      </c>
      <c r="G12" s="5" t="s">
        <v>93</v>
      </c>
      <c r="I12" s="5">
        <v>131506848</v>
      </c>
      <c r="K12" s="5">
        <v>-23954</v>
      </c>
      <c r="M12" s="5">
        <v>131482894</v>
      </c>
      <c r="O12" s="5">
        <v>131506848</v>
      </c>
      <c r="Q12" s="5">
        <v>0</v>
      </c>
      <c r="S12" s="5">
        <v>131506848</v>
      </c>
    </row>
    <row r="13" spans="1:19" ht="18.75" x14ac:dyDescent="0.45">
      <c r="A13" s="4" t="s">
        <v>35</v>
      </c>
      <c r="C13" s="5" t="s">
        <v>131</v>
      </c>
      <c r="E13" s="5" t="s">
        <v>37</v>
      </c>
      <c r="G13" s="5" t="s">
        <v>38</v>
      </c>
      <c r="I13" s="5">
        <v>82338494</v>
      </c>
      <c r="K13" s="5">
        <v>0</v>
      </c>
      <c r="M13" s="5">
        <v>82338494</v>
      </c>
      <c r="O13" s="5">
        <v>1512134748</v>
      </c>
      <c r="Q13" s="5">
        <v>0</v>
      </c>
      <c r="S13" s="5">
        <v>1512134748</v>
      </c>
    </row>
    <row r="14" spans="1:19" ht="18.75" x14ac:dyDescent="0.45">
      <c r="A14" s="4" t="s">
        <v>39</v>
      </c>
      <c r="C14" s="5" t="s">
        <v>132</v>
      </c>
      <c r="E14" s="5" t="s">
        <v>41</v>
      </c>
      <c r="G14" s="5" t="s">
        <v>38</v>
      </c>
      <c r="I14" s="5">
        <v>319468598</v>
      </c>
      <c r="K14" s="5">
        <v>0</v>
      </c>
      <c r="M14" s="5">
        <v>319468598</v>
      </c>
      <c r="O14" s="5">
        <v>2022707476</v>
      </c>
      <c r="Q14" s="5">
        <v>0</v>
      </c>
      <c r="S14" s="5">
        <v>2022707476</v>
      </c>
    </row>
    <row r="15" spans="1:19" ht="18.75" x14ac:dyDescent="0.45">
      <c r="A15" s="4" t="s">
        <v>42</v>
      </c>
      <c r="C15" s="5" t="s">
        <v>133</v>
      </c>
      <c r="E15" s="5" t="s">
        <v>44</v>
      </c>
      <c r="G15" s="5" t="s">
        <v>38</v>
      </c>
      <c r="I15" s="5">
        <v>27839613</v>
      </c>
      <c r="K15" s="5">
        <v>0</v>
      </c>
      <c r="M15" s="5">
        <v>27839613</v>
      </c>
      <c r="O15" s="5">
        <v>721669677</v>
      </c>
      <c r="Q15" s="5">
        <v>0</v>
      </c>
      <c r="S15" s="5">
        <v>721669677</v>
      </c>
    </row>
    <row r="16" spans="1:19" ht="18.75" x14ac:dyDescent="0.45">
      <c r="A16" s="4" t="s">
        <v>134</v>
      </c>
      <c r="C16" s="5" t="s">
        <v>126</v>
      </c>
      <c r="E16" s="5">
        <v>0</v>
      </c>
      <c r="G16" s="5" t="s">
        <v>34</v>
      </c>
      <c r="I16" s="5">
        <v>1311354490</v>
      </c>
      <c r="K16" s="5">
        <v>0</v>
      </c>
      <c r="M16" s="5">
        <v>1311354490</v>
      </c>
      <c r="O16" s="5">
        <v>1430312142</v>
      </c>
      <c r="Q16" s="5">
        <v>0</v>
      </c>
      <c r="S16" s="5">
        <v>1430312142</v>
      </c>
    </row>
    <row r="17" spans="1:19" ht="18.75" x14ac:dyDescent="0.45">
      <c r="A17" s="4" t="s">
        <v>136</v>
      </c>
      <c r="C17" s="5" t="s">
        <v>126</v>
      </c>
      <c r="E17" s="5">
        <v>0</v>
      </c>
      <c r="G17" s="5" t="s">
        <v>34</v>
      </c>
      <c r="I17" s="5">
        <v>1122092</v>
      </c>
      <c r="K17" s="5">
        <v>0</v>
      </c>
      <c r="M17" s="5">
        <v>1122092</v>
      </c>
      <c r="O17" s="5">
        <v>12048939090</v>
      </c>
      <c r="Q17" s="5">
        <v>0</v>
      </c>
      <c r="S17" s="5">
        <v>12048939090</v>
      </c>
    </row>
    <row r="18" spans="1:19" ht="18.75" x14ac:dyDescent="0.45">
      <c r="A18" s="4" t="s">
        <v>45</v>
      </c>
      <c r="C18" s="5" t="s">
        <v>137</v>
      </c>
      <c r="E18" s="5" t="s">
        <v>48</v>
      </c>
      <c r="G18" s="5" t="s">
        <v>49</v>
      </c>
      <c r="I18" s="5">
        <v>264059760</v>
      </c>
      <c r="K18" s="5">
        <v>0</v>
      </c>
      <c r="M18" s="5">
        <v>264059760</v>
      </c>
      <c r="O18" s="5">
        <v>2722481932</v>
      </c>
      <c r="Q18" s="5">
        <v>0</v>
      </c>
      <c r="S18" s="5">
        <v>2722481932</v>
      </c>
    </row>
    <row r="19" spans="1:19" ht="18.75" x14ac:dyDescent="0.45">
      <c r="A19" s="4" t="s">
        <v>50</v>
      </c>
      <c r="C19" s="5" t="s">
        <v>138</v>
      </c>
      <c r="E19" s="5" t="s">
        <v>52</v>
      </c>
      <c r="G19" s="5" t="s">
        <v>53</v>
      </c>
      <c r="I19" s="5">
        <v>68432896</v>
      </c>
      <c r="K19" s="5">
        <v>0</v>
      </c>
      <c r="M19" s="5">
        <v>68432896</v>
      </c>
      <c r="O19" s="5">
        <v>1047015938</v>
      </c>
      <c r="Q19" s="5">
        <v>0</v>
      </c>
      <c r="S19" s="5">
        <v>1047015938</v>
      </c>
    </row>
    <row r="20" spans="1:19" ht="18.75" x14ac:dyDescent="0.45">
      <c r="A20" s="4" t="s">
        <v>54</v>
      </c>
      <c r="C20" s="5" t="s">
        <v>139</v>
      </c>
      <c r="E20" s="5" t="s">
        <v>57</v>
      </c>
      <c r="G20" s="5" t="s">
        <v>49</v>
      </c>
      <c r="I20" s="5">
        <v>42658369</v>
      </c>
      <c r="K20" s="5">
        <v>0</v>
      </c>
      <c r="M20" s="5">
        <v>42658369</v>
      </c>
      <c r="O20" s="5">
        <v>489954406</v>
      </c>
      <c r="Q20" s="5">
        <v>0</v>
      </c>
      <c r="S20" s="5">
        <v>489954406</v>
      </c>
    </row>
    <row r="21" spans="1:19" ht="18.75" x14ac:dyDescent="0.45">
      <c r="A21" s="4" t="s">
        <v>58</v>
      </c>
      <c r="C21" s="5" t="s">
        <v>140</v>
      </c>
      <c r="E21" s="5" t="s">
        <v>60</v>
      </c>
      <c r="G21" s="5" t="s">
        <v>49</v>
      </c>
      <c r="I21" s="5">
        <v>305019295</v>
      </c>
      <c r="K21" s="5">
        <v>0</v>
      </c>
      <c r="M21" s="5">
        <v>305019295</v>
      </c>
      <c r="O21" s="5">
        <v>3776705344</v>
      </c>
      <c r="Q21" s="5">
        <v>0</v>
      </c>
      <c r="S21" s="5">
        <v>3776705344</v>
      </c>
    </row>
    <row r="22" spans="1:19" ht="18.75" x14ac:dyDescent="0.45">
      <c r="A22" s="4" t="s">
        <v>61</v>
      </c>
      <c r="C22" s="5" t="s">
        <v>141</v>
      </c>
      <c r="E22" s="5" t="s">
        <v>63</v>
      </c>
      <c r="G22" s="5" t="s">
        <v>64</v>
      </c>
      <c r="I22" s="5">
        <v>313331780</v>
      </c>
      <c r="K22" s="5">
        <v>0</v>
      </c>
      <c r="M22" s="5">
        <v>313331780</v>
      </c>
      <c r="O22" s="5">
        <v>3842143409</v>
      </c>
      <c r="Q22" s="5">
        <v>0</v>
      </c>
      <c r="S22" s="5">
        <v>3842143409</v>
      </c>
    </row>
    <row r="23" spans="1:19" ht="18.75" x14ac:dyDescent="0.45">
      <c r="A23" s="4" t="s">
        <v>142</v>
      </c>
      <c r="C23" s="5" t="s">
        <v>143</v>
      </c>
      <c r="E23" s="5" t="s">
        <v>144</v>
      </c>
      <c r="G23" s="5" t="s">
        <v>38</v>
      </c>
      <c r="I23" s="5">
        <v>0</v>
      </c>
      <c r="J23" s="5"/>
      <c r="K23" s="5">
        <v>0</v>
      </c>
      <c r="L23" s="5"/>
      <c r="M23" s="5">
        <v>0</v>
      </c>
      <c r="N23" s="5"/>
      <c r="O23" s="5">
        <v>98550880</v>
      </c>
      <c r="Q23" s="5">
        <v>0</v>
      </c>
      <c r="S23" s="5">
        <v>98550880</v>
      </c>
    </row>
    <row r="24" spans="1:19" ht="18.75" x14ac:dyDescent="0.45">
      <c r="A24" s="4" t="s">
        <v>145</v>
      </c>
      <c r="C24" s="5" t="s">
        <v>126</v>
      </c>
      <c r="E24" s="5" t="s">
        <v>146</v>
      </c>
      <c r="G24" s="5" t="s">
        <v>147</v>
      </c>
      <c r="I24" s="5">
        <v>0</v>
      </c>
      <c r="J24" s="5"/>
      <c r="K24" s="5">
        <v>0</v>
      </c>
      <c r="L24" s="5"/>
      <c r="M24" s="5">
        <v>0</v>
      </c>
      <c r="N24" s="5"/>
      <c r="O24" s="5">
        <v>9680547874</v>
      </c>
      <c r="Q24" s="5">
        <v>0</v>
      </c>
      <c r="S24" s="5">
        <v>9680547874</v>
      </c>
    </row>
    <row r="25" spans="1:19" ht="18.75" x14ac:dyDescent="0.45">
      <c r="A25" s="4" t="s">
        <v>148</v>
      </c>
      <c r="C25" s="5" t="s">
        <v>126</v>
      </c>
      <c r="E25" s="5" t="s">
        <v>149</v>
      </c>
      <c r="G25" s="5" t="s">
        <v>93</v>
      </c>
      <c r="I25" s="5">
        <v>0</v>
      </c>
      <c r="J25" s="5"/>
      <c r="K25" s="5">
        <v>0</v>
      </c>
      <c r="L25" s="5"/>
      <c r="M25" s="5">
        <v>0</v>
      </c>
      <c r="N25" s="5"/>
      <c r="O25" s="5">
        <v>93977091</v>
      </c>
      <c r="Q25" s="5">
        <v>0</v>
      </c>
      <c r="S25" s="5">
        <v>93977091</v>
      </c>
    </row>
    <row r="26" spans="1:19" ht="18.75" x14ac:dyDescent="0.45">
      <c r="A26" s="4" t="s">
        <v>150</v>
      </c>
      <c r="C26" s="5" t="s">
        <v>126</v>
      </c>
      <c r="E26" s="5" t="s">
        <v>135</v>
      </c>
      <c r="G26" s="5" t="s">
        <v>34</v>
      </c>
      <c r="I26" s="5">
        <v>0</v>
      </c>
      <c r="J26" s="5"/>
      <c r="K26" s="5">
        <v>0</v>
      </c>
      <c r="L26" s="5"/>
      <c r="M26" s="5">
        <v>0</v>
      </c>
      <c r="N26" s="5"/>
      <c r="O26" s="5">
        <v>233347162</v>
      </c>
      <c r="Q26" s="5">
        <v>0</v>
      </c>
      <c r="S26" s="5">
        <v>233347162</v>
      </c>
    </row>
    <row r="27" spans="1:19" ht="18.75" x14ac:dyDescent="0.45">
      <c r="A27" s="4" t="s">
        <v>151</v>
      </c>
      <c r="C27" s="5" t="s">
        <v>131</v>
      </c>
      <c r="E27" s="5" t="s">
        <v>152</v>
      </c>
      <c r="G27" s="5" t="s">
        <v>53</v>
      </c>
      <c r="I27" s="5">
        <v>0</v>
      </c>
      <c r="J27" s="5"/>
      <c r="K27" s="5">
        <v>0</v>
      </c>
      <c r="L27" s="5"/>
      <c r="M27" s="5">
        <v>0</v>
      </c>
      <c r="N27" s="5"/>
      <c r="O27" s="5">
        <v>64042657</v>
      </c>
      <c r="Q27" s="5">
        <v>0</v>
      </c>
      <c r="S27" s="5">
        <v>64042657</v>
      </c>
    </row>
    <row r="28" spans="1:19" ht="18.75" x14ac:dyDescent="0.45">
      <c r="A28" s="6" t="s">
        <v>18</v>
      </c>
      <c r="I28" s="6">
        <f>SUM(I9:$I$27)</f>
        <v>4346584287</v>
      </c>
      <c r="K28" s="6">
        <f>SUM(K9:$K$27)</f>
        <v>-293436</v>
      </c>
      <c r="M28" s="6">
        <f>SUM(M9:$M$27)</f>
        <v>4346290851</v>
      </c>
      <c r="O28" s="6">
        <f>SUM(O9:$O$27)</f>
        <v>41395488726</v>
      </c>
      <c r="Q28" s="6">
        <f>SUM(Q9:$Q$27)</f>
        <v>0</v>
      </c>
      <c r="S28" s="6">
        <f>SUM(S9:$S$27)</f>
        <v>41395488726</v>
      </c>
    </row>
    <row r="29" spans="1:19" ht="18.75" x14ac:dyDescent="0.45">
      <c r="I29" s="7"/>
      <c r="K29" s="7"/>
      <c r="M29" s="7"/>
      <c r="O29" s="7"/>
      <c r="Q29" s="7"/>
      <c r="S29" s="7"/>
    </row>
  </sheetData>
  <sheetProtection algorithmName="SHA-512" hashValue="YXm/1CF2DTMVLROR9+RK43Irm8tklMYII/KlceyhmTXhzxDymxjt3E2ev5q/Yc4/lIWLJg5Oj5fKIDWx/+9cCA==" saltValue="HepS24bH+Vw9nHzst2rr4w==" spinCount="100000" sheet="1" objects="1" scenarios="1" selectLockedCells="1" autoFilter="0" selectUnlockedCells="1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6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rightToLeft="1" view="pageBreakPreview" zoomScale="60" zoomScaleNormal="100" workbookViewId="0">
      <selection activeCell="L47" sqref="L47"/>
    </sheetView>
  </sheetViews>
  <sheetFormatPr defaultRowHeight="18" x14ac:dyDescent="0.45"/>
  <cols>
    <col min="1" max="1" width="27.625" style="9" bestFit="1" customWidth="1"/>
    <col min="2" max="2" width="1.375" style="9" customWidth="1"/>
    <col min="3" max="3" width="14.125" style="9" bestFit="1" customWidth="1"/>
    <col min="4" max="4" width="1.375" style="9" customWidth="1"/>
    <col min="5" max="5" width="22.875" style="9" bestFit="1" customWidth="1"/>
    <col min="6" max="6" width="1.375" style="9" customWidth="1"/>
    <col min="7" max="7" width="18.625" style="9" bestFit="1" customWidth="1"/>
    <col min="8" max="8" width="1.375" style="9" customWidth="1"/>
    <col min="9" max="9" width="16.625" style="9" bestFit="1" customWidth="1"/>
    <col min="10" max="10" width="1.375" style="9" customWidth="1"/>
    <col min="11" max="11" width="14.875" style="9" bestFit="1" customWidth="1"/>
    <col min="12" max="12" width="1.375" style="9" customWidth="1"/>
    <col min="13" max="13" width="22.875" style="9" bestFit="1" customWidth="1"/>
    <col min="14" max="14" width="1.375" style="9" customWidth="1"/>
    <col min="15" max="15" width="20.125" style="9" bestFit="1" customWidth="1"/>
    <col min="16" max="16" width="1.375" style="9" customWidth="1"/>
    <col min="17" max="17" width="18.625" style="9" bestFit="1" customWidth="1"/>
    <col min="18" max="16384" width="9" style="9"/>
  </cols>
  <sheetData>
    <row r="1" spans="1:17" ht="20.100000000000001" customHeight="1" x14ac:dyDescent="0.4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20.100000000000001" customHeight="1" x14ac:dyDescent="0.45">
      <c r="A2" s="39" t="s">
        <v>97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20.100000000000001" customHeight="1" x14ac:dyDescent="0.45">
      <c r="A3" s="39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5" spans="1:17" ht="21" x14ac:dyDescent="0.45">
      <c r="A5" s="41" t="s">
        <v>153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7" spans="1:17" ht="21" x14ac:dyDescent="0.45">
      <c r="C7" s="42" t="s">
        <v>113</v>
      </c>
      <c r="D7" s="43"/>
      <c r="E7" s="43"/>
      <c r="F7" s="43"/>
      <c r="G7" s="43"/>
      <c r="H7" s="43"/>
      <c r="I7" s="43"/>
      <c r="K7" s="42" t="s">
        <v>7</v>
      </c>
      <c r="L7" s="43"/>
      <c r="M7" s="43"/>
      <c r="N7" s="43"/>
      <c r="O7" s="43"/>
      <c r="P7" s="43"/>
      <c r="Q7" s="43"/>
    </row>
    <row r="8" spans="1:17" ht="42" x14ac:dyDescent="0.45">
      <c r="A8" s="10" t="s">
        <v>99</v>
      </c>
      <c r="C8" s="11" t="s">
        <v>9</v>
      </c>
      <c r="E8" s="11" t="s">
        <v>11</v>
      </c>
      <c r="G8" s="11" t="s">
        <v>154</v>
      </c>
      <c r="I8" s="11" t="s">
        <v>155</v>
      </c>
      <c r="K8" s="11" t="s">
        <v>9</v>
      </c>
      <c r="M8" s="11" t="s">
        <v>11</v>
      </c>
      <c r="O8" s="11" t="s">
        <v>154</v>
      </c>
      <c r="Q8" s="11" t="s">
        <v>155</v>
      </c>
    </row>
    <row r="9" spans="1:17" ht="18.75" x14ac:dyDescent="0.45">
      <c r="A9" s="12" t="s">
        <v>142</v>
      </c>
      <c r="C9" s="5">
        <v>0</v>
      </c>
      <c r="D9" s="5"/>
      <c r="E9" s="5">
        <v>0</v>
      </c>
      <c r="F9" s="5"/>
      <c r="G9" s="5">
        <v>0</v>
      </c>
      <c r="H9" s="5"/>
      <c r="I9" s="5">
        <v>0</v>
      </c>
      <c r="J9" s="5"/>
      <c r="K9" s="5">
        <v>1250</v>
      </c>
      <c r="L9" s="5"/>
      <c r="M9" s="5">
        <v>1188274773</v>
      </c>
      <c r="N9" s="5"/>
      <c r="O9" s="5">
        <v>1228766991</v>
      </c>
      <c r="P9" s="5"/>
      <c r="Q9" s="5">
        <v>-40492218</v>
      </c>
    </row>
    <row r="10" spans="1:17" ht="18.75" x14ac:dyDescent="0.45">
      <c r="A10" s="12" t="s">
        <v>29</v>
      </c>
      <c r="C10" s="5">
        <v>0</v>
      </c>
      <c r="D10" s="5"/>
      <c r="E10" s="5">
        <v>0</v>
      </c>
      <c r="F10" s="5"/>
      <c r="G10" s="5">
        <v>0</v>
      </c>
      <c r="H10" s="5"/>
      <c r="I10" s="5">
        <v>0</v>
      </c>
      <c r="J10" s="5"/>
      <c r="K10" s="5">
        <v>15</v>
      </c>
      <c r="L10" s="5"/>
      <c r="M10" s="5">
        <v>52477688</v>
      </c>
      <c r="N10" s="5"/>
      <c r="O10" s="5">
        <v>54806585</v>
      </c>
      <c r="P10" s="5"/>
      <c r="Q10" s="5">
        <v>-2328897</v>
      </c>
    </row>
    <row r="11" spans="1:17" ht="18.75" x14ac:dyDescent="0.45">
      <c r="A11" s="12" t="s">
        <v>156</v>
      </c>
      <c r="C11" s="5">
        <v>0</v>
      </c>
      <c r="D11" s="5"/>
      <c r="E11" s="5">
        <v>0</v>
      </c>
      <c r="F11" s="5"/>
      <c r="G11" s="5">
        <v>0</v>
      </c>
      <c r="H11" s="5"/>
      <c r="I11" s="5">
        <v>0</v>
      </c>
      <c r="J11" s="5"/>
      <c r="K11" s="5">
        <v>60</v>
      </c>
      <c r="L11" s="5"/>
      <c r="M11" s="5">
        <v>1289022</v>
      </c>
      <c r="N11" s="5"/>
      <c r="O11" s="5">
        <v>1229912</v>
      </c>
      <c r="P11" s="5"/>
      <c r="Q11" s="5">
        <v>59110</v>
      </c>
    </row>
    <row r="12" spans="1:17" ht="18.75" x14ac:dyDescent="0.45">
      <c r="A12" s="12" t="s">
        <v>35</v>
      </c>
      <c r="C12" s="5">
        <v>400</v>
      </c>
      <c r="D12" s="5"/>
      <c r="E12" s="5">
        <v>379524645</v>
      </c>
      <c r="F12" s="5"/>
      <c r="G12" s="5">
        <v>362370855</v>
      </c>
      <c r="H12" s="5"/>
      <c r="I12" s="5">
        <v>17153790</v>
      </c>
      <c r="J12" s="5"/>
      <c r="K12" s="5">
        <v>7000</v>
      </c>
      <c r="L12" s="5"/>
      <c r="M12" s="5">
        <v>6312154810</v>
      </c>
      <c r="N12" s="5"/>
      <c r="O12" s="5">
        <v>6342862482</v>
      </c>
      <c r="P12" s="5"/>
      <c r="Q12" s="5">
        <v>-30707672</v>
      </c>
    </row>
    <row r="13" spans="1:17" ht="18.75" x14ac:dyDescent="0.45">
      <c r="A13" s="12" t="s">
        <v>42</v>
      </c>
      <c r="C13" s="5">
        <v>0</v>
      </c>
      <c r="D13" s="5"/>
      <c r="E13" s="5">
        <v>0</v>
      </c>
      <c r="F13" s="5"/>
      <c r="G13" s="5">
        <v>0</v>
      </c>
      <c r="H13" s="5"/>
      <c r="I13" s="5">
        <v>0</v>
      </c>
      <c r="J13" s="5"/>
      <c r="K13" s="5">
        <v>7900</v>
      </c>
      <c r="L13" s="5"/>
      <c r="M13" s="5">
        <v>7013073504</v>
      </c>
      <c r="N13" s="5"/>
      <c r="O13" s="5">
        <v>7471103556</v>
      </c>
      <c r="P13" s="5"/>
      <c r="Q13" s="5">
        <v>-458030052</v>
      </c>
    </row>
    <row r="14" spans="1:17" ht="18.75" x14ac:dyDescent="0.45">
      <c r="A14" s="12" t="s">
        <v>151</v>
      </c>
      <c r="C14" s="5">
        <v>0</v>
      </c>
      <c r="D14" s="5"/>
      <c r="E14" s="5">
        <v>0</v>
      </c>
      <c r="F14" s="5"/>
      <c r="G14" s="5">
        <v>0</v>
      </c>
      <c r="H14" s="5"/>
      <c r="I14" s="5">
        <v>0</v>
      </c>
      <c r="J14" s="5"/>
      <c r="K14" s="5">
        <v>600</v>
      </c>
      <c r="L14" s="5"/>
      <c r="M14" s="5">
        <v>602352693</v>
      </c>
      <c r="N14" s="5"/>
      <c r="O14" s="5">
        <v>563503593</v>
      </c>
      <c r="P14" s="5"/>
      <c r="Q14" s="5">
        <v>38849100</v>
      </c>
    </row>
    <row r="15" spans="1:17" ht="18.75" x14ac:dyDescent="0.45">
      <c r="A15" s="12" t="s">
        <v>50</v>
      </c>
      <c r="C15" s="5">
        <v>0</v>
      </c>
      <c r="D15" s="5"/>
      <c r="E15" s="5">
        <v>0</v>
      </c>
      <c r="F15" s="5"/>
      <c r="G15" s="5">
        <v>0</v>
      </c>
      <c r="H15" s="5"/>
      <c r="I15" s="5">
        <v>0</v>
      </c>
      <c r="J15" s="5"/>
      <c r="K15" s="5">
        <v>2000</v>
      </c>
      <c r="L15" s="5"/>
      <c r="M15" s="5">
        <v>2023139800</v>
      </c>
      <c r="N15" s="5"/>
      <c r="O15" s="5">
        <v>1850352700</v>
      </c>
      <c r="P15" s="5"/>
      <c r="Q15" s="5">
        <v>172787100</v>
      </c>
    </row>
    <row r="16" spans="1:17" ht="18.75" x14ac:dyDescent="0.45">
      <c r="A16" s="12" t="s">
        <v>58</v>
      </c>
      <c r="C16" s="5">
        <v>1500</v>
      </c>
      <c r="D16" s="5"/>
      <c r="E16" s="5">
        <v>1494865438</v>
      </c>
      <c r="F16" s="5"/>
      <c r="G16" s="5">
        <v>1451799200</v>
      </c>
      <c r="H16" s="5"/>
      <c r="I16" s="5">
        <v>43066238</v>
      </c>
      <c r="J16" s="5"/>
      <c r="K16" s="5">
        <v>1500</v>
      </c>
      <c r="L16" s="5"/>
      <c r="M16" s="5">
        <v>1494865438</v>
      </c>
      <c r="N16" s="5"/>
      <c r="O16" s="5">
        <v>1451799200</v>
      </c>
      <c r="P16" s="5"/>
      <c r="Q16" s="5">
        <v>43066238</v>
      </c>
    </row>
    <row r="17" spans="1:17" ht="18.75" x14ac:dyDescent="0.45">
      <c r="A17" s="12" t="s">
        <v>17</v>
      </c>
      <c r="C17" s="5">
        <v>23000000</v>
      </c>
      <c r="D17" s="5"/>
      <c r="E17" s="5">
        <v>301140961200</v>
      </c>
      <c r="F17" s="5"/>
      <c r="G17" s="5">
        <v>305065092041</v>
      </c>
      <c r="H17" s="5"/>
      <c r="I17" s="5">
        <v>-3924130841</v>
      </c>
      <c r="J17" s="5"/>
      <c r="K17" s="5">
        <v>268111309</v>
      </c>
      <c r="L17" s="5"/>
      <c r="M17" s="5">
        <v>5409103663759</v>
      </c>
      <c r="N17" s="5"/>
      <c r="O17" s="5">
        <v>4764328244735</v>
      </c>
      <c r="P17" s="5"/>
      <c r="Q17" s="5">
        <v>644775419024</v>
      </c>
    </row>
    <row r="18" spans="1:17" ht="18.75" x14ac:dyDescent="0.45">
      <c r="A18" s="13" t="s">
        <v>18</v>
      </c>
      <c r="C18" s="13">
        <f>SUM(C9:$C$17)</f>
        <v>23001900</v>
      </c>
      <c r="E18" s="13">
        <f>SUM(E9:$E$17)</f>
        <v>303015351283</v>
      </c>
      <c r="G18" s="13">
        <f>SUM(G9:$G$17)</f>
        <v>306879262096</v>
      </c>
      <c r="I18" s="13">
        <f>SUM(I9:$I$17)</f>
        <v>-3863910813</v>
      </c>
      <c r="K18" s="13">
        <f>SUM(K9:$K$17)</f>
        <v>268131634</v>
      </c>
      <c r="M18" s="13">
        <f>SUM(M9:$M$17)</f>
        <v>5427791291487</v>
      </c>
      <c r="O18" s="13">
        <f>SUM(O9:$O$17)</f>
        <v>4783292669754</v>
      </c>
      <c r="Q18" s="13">
        <f>SUM(Q9:$Q$17)</f>
        <v>644498621733</v>
      </c>
    </row>
    <row r="19" spans="1:17" ht="18.75" x14ac:dyDescent="0.45">
      <c r="C19" s="14"/>
      <c r="E19" s="14"/>
      <c r="G19" s="14"/>
      <c r="I19" s="14"/>
      <c r="K19" s="14"/>
      <c r="M19" s="14"/>
      <c r="O19" s="14"/>
      <c r="Q19" s="14"/>
    </row>
    <row r="21" spans="1:17" ht="18.75" x14ac:dyDescent="0.45">
      <c r="A21" s="36" t="s">
        <v>157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8"/>
    </row>
  </sheetData>
  <sheetProtection algorithmName="SHA-512" hashValue="iM2OQFORg2xkI1JeyakVR6wANotvLAqmRfCO/OxVbqH2fxeBA0reDMY26dWgKgBJ3m1QXX4JhuFWZ7fwtaRm8Q==" saltValue="Vcfv7QD01O03rLMT/L4mtw==" spinCount="100000" sheet="1" objects="1" scenarios="1" selectLockedCells="1" autoFilter="0" selectUnlockedCells="1"/>
  <mergeCells count="7">
    <mergeCell ref="A21:Q21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rightToLeft="1" view="pageBreakPreview" zoomScale="60" zoomScaleNormal="100" workbookViewId="0">
      <selection activeCell="L47" sqref="L47"/>
    </sheetView>
  </sheetViews>
  <sheetFormatPr defaultRowHeight="18" x14ac:dyDescent="0.45"/>
  <cols>
    <col min="1" max="1" width="19.25" style="1" bestFit="1" customWidth="1"/>
    <col min="2" max="2" width="1.375" style="1" customWidth="1"/>
    <col min="3" max="3" width="16.625" style="1" bestFit="1" customWidth="1"/>
    <col min="4" max="4" width="1.375" style="1" customWidth="1"/>
    <col min="5" max="5" width="22.875" style="1" bestFit="1" customWidth="1"/>
    <col min="6" max="6" width="1.375" style="1" customWidth="1"/>
    <col min="7" max="7" width="21.375" style="1" bestFit="1" customWidth="1"/>
    <col min="8" max="8" width="1.375" style="1" customWidth="1"/>
    <col min="9" max="9" width="20.125" style="1" bestFit="1" customWidth="1"/>
    <col min="10" max="10" width="1.375" style="1" customWidth="1"/>
    <col min="11" max="11" width="16.625" style="1" bestFit="1" customWidth="1"/>
    <col min="12" max="12" width="1.375" style="1" customWidth="1"/>
    <col min="13" max="13" width="22.875" style="1" bestFit="1" customWidth="1"/>
    <col min="14" max="14" width="1.375" style="1" customWidth="1"/>
    <col min="15" max="15" width="21.375" style="1" bestFit="1" customWidth="1"/>
    <col min="16" max="16" width="1.375" style="1" customWidth="1"/>
    <col min="17" max="17" width="18.5" style="1" bestFit="1" customWidth="1"/>
    <col min="18" max="16384" width="9" style="1"/>
  </cols>
  <sheetData>
    <row r="1" spans="1:17" ht="20.100000000000001" customHeight="1" x14ac:dyDescent="0.45">
      <c r="A1" s="31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20.100000000000001" customHeight="1" x14ac:dyDescent="0.45">
      <c r="A2" s="31" t="s">
        <v>97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20.100000000000001" customHeight="1" x14ac:dyDescent="0.45">
      <c r="A3" s="31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5" spans="1:17" ht="21" x14ac:dyDescent="0.45">
      <c r="A5" s="32" t="s">
        <v>158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7" spans="1:17" ht="21" x14ac:dyDescent="0.45">
      <c r="C7" s="26" t="s">
        <v>113</v>
      </c>
      <c r="D7" s="27"/>
      <c r="E7" s="27"/>
      <c r="F7" s="27"/>
      <c r="G7" s="27"/>
      <c r="H7" s="27"/>
      <c r="I7" s="27"/>
      <c r="K7" s="26" t="s">
        <v>7</v>
      </c>
      <c r="L7" s="27"/>
      <c r="M7" s="27"/>
      <c r="N7" s="27"/>
      <c r="O7" s="27"/>
      <c r="P7" s="27"/>
      <c r="Q7" s="27"/>
    </row>
    <row r="8" spans="1:17" ht="42" x14ac:dyDescent="0.45">
      <c r="A8" s="8" t="s">
        <v>99</v>
      </c>
      <c r="C8" s="3" t="s">
        <v>9</v>
      </c>
      <c r="E8" s="3" t="s">
        <v>11</v>
      </c>
      <c r="G8" s="3" t="s">
        <v>154</v>
      </c>
      <c r="I8" s="3" t="s">
        <v>159</v>
      </c>
      <c r="K8" s="3" t="s">
        <v>9</v>
      </c>
      <c r="M8" s="3" t="s">
        <v>11</v>
      </c>
      <c r="O8" s="3" t="s">
        <v>154</v>
      </c>
      <c r="Q8" s="3" t="s">
        <v>159</v>
      </c>
    </row>
    <row r="9" spans="1:17" ht="37.5" x14ac:dyDescent="0.45">
      <c r="A9" s="4" t="s">
        <v>29</v>
      </c>
      <c r="C9" s="5">
        <v>5220</v>
      </c>
      <c r="E9" s="5">
        <v>22580996899</v>
      </c>
      <c r="G9" s="5">
        <v>22401047897</v>
      </c>
      <c r="I9" s="5">
        <v>179949002</v>
      </c>
      <c r="K9" s="5">
        <v>5220</v>
      </c>
      <c r="M9" s="5">
        <v>22580996899</v>
      </c>
      <c r="O9" s="5">
        <v>19249508805</v>
      </c>
      <c r="Q9" s="5">
        <v>3331488094</v>
      </c>
    </row>
    <row r="10" spans="1:17" ht="37.5" x14ac:dyDescent="0.45">
      <c r="A10" s="4" t="s">
        <v>35</v>
      </c>
      <c r="C10" s="5">
        <v>6100</v>
      </c>
      <c r="E10" s="5">
        <v>5742034005</v>
      </c>
      <c r="G10" s="5">
        <v>5755914615</v>
      </c>
      <c r="I10" s="5">
        <v>-13880610</v>
      </c>
      <c r="K10" s="5">
        <v>6100</v>
      </c>
      <c r="M10" s="5">
        <v>5742034005</v>
      </c>
      <c r="O10" s="5">
        <v>5530354700</v>
      </c>
      <c r="Q10" s="5">
        <v>211679305</v>
      </c>
    </row>
    <row r="11" spans="1:17" ht="37.5" x14ac:dyDescent="0.45">
      <c r="A11" s="4" t="s">
        <v>39</v>
      </c>
      <c r="C11" s="5">
        <v>24920</v>
      </c>
      <c r="E11" s="5">
        <v>22719303474</v>
      </c>
      <c r="G11" s="5">
        <v>22419459299</v>
      </c>
      <c r="I11" s="5">
        <v>299844175</v>
      </c>
      <c r="K11" s="5">
        <v>24920</v>
      </c>
      <c r="M11" s="5">
        <v>22719303474</v>
      </c>
      <c r="O11" s="5">
        <v>24681310019</v>
      </c>
      <c r="Q11" s="5">
        <v>-1962006545</v>
      </c>
    </row>
    <row r="12" spans="1:17" ht="37.5" x14ac:dyDescent="0.45">
      <c r="A12" s="4" t="s">
        <v>42</v>
      </c>
      <c r="C12" s="5">
        <v>2100</v>
      </c>
      <c r="E12" s="5">
        <v>2140447050</v>
      </c>
      <c r="G12" s="5">
        <v>2140447050</v>
      </c>
      <c r="I12" s="5">
        <v>0</v>
      </c>
      <c r="K12" s="5">
        <v>2100</v>
      </c>
      <c r="M12" s="5">
        <v>2140447050</v>
      </c>
      <c r="O12" s="5">
        <v>1986805248</v>
      </c>
      <c r="Q12" s="5">
        <v>153641802</v>
      </c>
    </row>
    <row r="13" spans="1:17" ht="37.5" x14ac:dyDescent="0.45">
      <c r="A13" s="4" t="s">
        <v>45</v>
      </c>
      <c r="C13" s="5">
        <v>17000</v>
      </c>
      <c r="E13" s="5">
        <v>10617296875</v>
      </c>
      <c r="G13" s="5">
        <v>10617296875</v>
      </c>
      <c r="I13" s="5">
        <v>0</v>
      </c>
      <c r="K13" s="5">
        <v>17000</v>
      </c>
      <c r="M13" s="5">
        <v>10617296875</v>
      </c>
      <c r="O13" s="5">
        <v>15625641686</v>
      </c>
      <c r="Q13" s="5">
        <v>-5008344811</v>
      </c>
    </row>
    <row r="14" spans="1:17" ht="37.5" x14ac:dyDescent="0.45">
      <c r="A14" s="4" t="s">
        <v>50</v>
      </c>
      <c r="C14" s="5">
        <v>4800</v>
      </c>
      <c r="E14" s="5">
        <v>4815706080</v>
      </c>
      <c r="G14" s="5">
        <v>4556694000</v>
      </c>
      <c r="I14" s="5">
        <v>259012080</v>
      </c>
      <c r="K14" s="5">
        <v>4800</v>
      </c>
      <c r="M14" s="5">
        <v>4815706080</v>
      </c>
      <c r="O14" s="5">
        <v>4442910960</v>
      </c>
      <c r="Q14" s="5">
        <v>372795120</v>
      </c>
    </row>
    <row r="15" spans="1:17" ht="37.5" x14ac:dyDescent="0.45">
      <c r="A15" s="4" t="s">
        <v>54</v>
      </c>
      <c r="C15" s="5">
        <v>2810</v>
      </c>
      <c r="E15" s="5">
        <v>2695644240</v>
      </c>
      <c r="G15" s="5">
        <v>2414847965</v>
      </c>
      <c r="I15" s="5">
        <v>280796275</v>
      </c>
      <c r="K15" s="5">
        <v>2810</v>
      </c>
      <c r="M15" s="5">
        <v>2695644240</v>
      </c>
      <c r="O15" s="5">
        <v>2744442504</v>
      </c>
      <c r="Q15" s="5">
        <v>-48798264</v>
      </c>
    </row>
    <row r="16" spans="1:17" ht="37.5" x14ac:dyDescent="0.45">
      <c r="A16" s="4" t="s">
        <v>58</v>
      </c>
      <c r="C16" s="5">
        <v>19500</v>
      </c>
      <c r="E16" s="5">
        <v>19070813629</v>
      </c>
      <c r="G16" s="5">
        <v>18692500238</v>
      </c>
      <c r="I16" s="5">
        <v>378313391</v>
      </c>
      <c r="K16" s="5">
        <v>19500</v>
      </c>
      <c r="M16" s="5">
        <v>19070813629</v>
      </c>
      <c r="O16" s="5">
        <v>18887488904</v>
      </c>
      <c r="Q16" s="5">
        <v>183324725</v>
      </c>
    </row>
    <row r="17" spans="1:17" ht="18.75" x14ac:dyDescent="0.45">
      <c r="A17" s="4" t="s">
        <v>17</v>
      </c>
      <c r="C17" s="5">
        <v>1122602504</v>
      </c>
      <c r="E17" s="5">
        <v>15267008328184</v>
      </c>
      <c r="G17" s="5">
        <v>13589800907334</v>
      </c>
      <c r="I17" s="5">
        <v>1677207420850</v>
      </c>
      <c r="K17" s="5">
        <v>1122602504</v>
      </c>
      <c r="M17" s="5">
        <v>15267008328184</v>
      </c>
      <c r="O17" s="5">
        <v>14889413463574</v>
      </c>
      <c r="Q17" s="5">
        <v>377594864610</v>
      </c>
    </row>
    <row r="18" spans="1:17" ht="37.5" x14ac:dyDescent="0.45">
      <c r="A18" s="4" t="s">
        <v>61</v>
      </c>
      <c r="C18" s="5">
        <v>22500</v>
      </c>
      <c r="E18" s="5">
        <v>14839233750</v>
      </c>
      <c r="G18" s="5">
        <v>14839233750</v>
      </c>
      <c r="I18" s="5">
        <v>0</v>
      </c>
      <c r="K18" s="5">
        <v>22500</v>
      </c>
      <c r="M18" s="5">
        <v>14839233750</v>
      </c>
      <c r="O18" s="5">
        <v>20290859148</v>
      </c>
      <c r="Q18" s="5">
        <v>-5451625398</v>
      </c>
    </row>
    <row r="19" spans="1:17" ht="18.75" x14ac:dyDescent="0.45">
      <c r="A19" s="6" t="s">
        <v>18</v>
      </c>
      <c r="C19" s="6">
        <f>SUM(C9:$C$18)</f>
        <v>1122707454</v>
      </c>
      <c r="E19" s="6">
        <f>SUM(E9:$E$18)</f>
        <v>15372229804186</v>
      </c>
      <c r="G19" s="6">
        <f>SUM(G9:$G$18)</f>
        <v>13693638349023</v>
      </c>
      <c r="I19" s="6">
        <f>SUM(I9:$I$18)</f>
        <v>1678591455163</v>
      </c>
      <c r="K19" s="6">
        <f>SUM(K9:$K$18)</f>
        <v>1122707454</v>
      </c>
      <c r="M19" s="6">
        <f>SUM(M9:$M$18)</f>
        <v>15372229804186</v>
      </c>
      <c r="O19" s="6">
        <f>SUM(O9:$O$18)</f>
        <v>15002852785548</v>
      </c>
      <c r="Q19" s="6">
        <f>SUM(Q9:$Q$18)</f>
        <v>369377018638</v>
      </c>
    </row>
    <row r="20" spans="1:17" ht="18.75" x14ac:dyDescent="0.45">
      <c r="C20" s="7"/>
      <c r="E20" s="7"/>
      <c r="G20" s="7"/>
      <c r="I20" s="7"/>
      <c r="K20" s="7"/>
      <c r="M20" s="7"/>
      <c r="O20" s="7"/>
      <c r="Q20" s="7"/>
    </row>
    <row r="22" spans="1:17" ht="18.75" x14ac:dyDescent="0.45">
      <c r="A22" s="44" t="s">
        <v>157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6"/>
    </row>
  </sheetData>
  <sheetProtection algorithmName="SHA-512" hashValue="ERjJBQVuy+xGc0XIjFWeTpeRNYLZPELM4d4wZN0za5Zp4JOFSjEM/w4tUxswB617as1vm2jSNrTgWzelQclB6Q==" saltValue="j3q1BGUCBOIEhKIBkZ4J8g==" spinCount="100000" sheet="1" objects="1" scenarios="1" selectLockedCells="1" autoFilter="0" selectUnlockedCells="1"/>
  <mergeCells count="7">
    <mergeCell ref="A22:Q22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0</vt:lpstr>
      <vt:lpstr>1</vt:lpstr>
      <vt:lpstr>3</vt:lpstr>
      <vt:lpstr>5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Mehdi 2187. Nikpey</cp:lastModifiedBy>
  <dcterms:created xsi:type="dcterms:W3CDTF">2021-03-30T08:42:31Z</dcterms:created>
  <dcterms:modified xsi:type="dcterms:W3CDTF">2021-03-30T09:17:33Z</dcterms:modified>
</cp:coreProperties>
</file>