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45" windowHeight="11310" activeTab="12"/>
  </bookViews>
  <sheets>
    <sheet name="0" sheetId="1" r:id="rId1"/>
    <sheet name="1" sheetId="2" r:id="rId2"/>
    <sheet name="2" sheetId="3" r:id="rId3"/>
    <sheet name="3" sheetId="4" r:id="rId4"/>
    <sheet name="5" sheetId="6" r:id="rId5"/>
    <sheet name="7" sheetId="8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calcPr calcId="152511"/>
</workbook>
</file>

<file path=xl/calcChain.xml><?xml version="1.0" encoding="utf-8"?>
<calcChain xmlns="http://schemas.openxmlformats.org/spreadsheetml/2006/main">
  <c r="K16" i="15" l="1"/>
  <c r="I16" i="15"/>
  <c r="G16" i="15"/>
  <c r="E16" i="15"/>
  <c r="Q18" i="14"/>
  <c r="O18" i="14"/>
  <c r="M18" i="14"/>
  <c r="K18" i="14"/>
  <c r="I18" i="14"/>
  <c r="G18" i="14"/>
  <c r="E18" i="14"/>
  <c r="C18" i="14"/>
  <c r="S10" i="13"/>
  <c r="E10" i="13"/>
  <c r="Q19" i="12"/>
  <c r="O19" i="12"/>
  <c r="M19" i="12"/>
  <c r="K19" i="12"/>
  <c r="I19" i="12"/>
  <c r="G19" i="12"/>
  <c r="E19" i="12"/>
  <c r="C19" i="12"/>
  <c r="K11" i="11"/>
  <c r="M11" i="11"/>
  <c r="O11" i="11"/>
  <c r="Q11" i="11"/>
  <c r="C11" i="11"/>
  <c r="E11" i="11"/>
  <c r="G11" i="11"/>
  <c r="I11" i="11"/>
  <c r="S24" i="10"/>
  <c r="Q24" i="10"/>
  <c r="O24" i="10"/>
  <c r="M24" i="10"/>
  <c r="K24" i="10"/>
  <c r="I24" i="10"/>
  <c r="G12" i="8"/>
  <c r="E12" i="8"/>
  <c r="Q16" i="6"/>
  <c r="O16" i="6"/>
  <c r="M16" i="6"/>
  <c r="K16" i="6"/>
  <c r="AG19" i="4"/>
  <c r="AE19" i="4"/>
  <c r="AC19" i="4"/>
  <c r="S19" i="4"/>
  <c r="Q19" i="4"/>
  <c r="O19" i="4"/>
  <c r="U12" i="2"/>
  <c r="O12" i="2"/>
  <c r="L12" i="2"/>
  <c r="J12" i="2"/>
  <c r="E12" i="2"/>
  <c r="K12" i="15" l="1"/>
  <c r="K9" i="15"/>
  <c r="E9" i="16"/>
  <c r="C9" i="16"/>
  <c r="K15" i="15"/>
  <c r="G11" i="15"/>
  <c r="K14" i="15"/>
  <c r="K13" i="15"/>
  <c r="K11" i="15"/>
  <c r="K10" i="15"/>
  <c r="Q10" i="13"/>
  <c r="O10" i="13"/>
  <c r="M10" i="13"/>
  <c r="K10" i="13"/>
  <c r="I10" i="13"/>
  <c r="G10" i="13"/>
  <c r="C10" i="13"/>
  <c r="G11" i="8"/>
  <c r="G10" i="8"/>
  <c r="G9" i="8"/>
  <c r="G8" i="8"/>
  <c r="AA19" i="4"/>
  <c r="Y19" i="4"/>
  <c r="X19" i="4"/>
  <c r="V19" i="4"/>
  <c r="U19" i="4"/>
  <c r="Q9" i="3"/>
  <c r="M9" i="3"/>
  <c r="K9" i="3"/>
  <c r="I9" i="3"/>
  <c r="E9" i="3"/>
  <c r="C9" i="3"/>
  <c r="S12" i="2"/>
  <c r="Q12" i="2"/>
  <c r="M12" i="2"/>
  <c r="I12" i="2"/>
  <c r="G12" i="2"/>
  <c r="C12" i="2"/>
  <c r="G10" i="15" l="1"/>
  <c r="G9" i="15"/>
</calcChain>
</file>

<file path=xl/sharedStrings.xml><?xml version="1.0" encoding="utf-8"?>
<sst xmlns="http://schemas.openxmlformats.org/spreadsheetml/2006/main" count="404" uniqueCount="167">
  <si>
    <t>‫بازارگردانی صنعت مس</t>
  </si>
  <si>
    <t>‫صورت وضعیت پورتفوی</t>
  </si>
  <si>
    <t>‫برای ماه منتهی به 1400/02/31</t>
  </si>
  <si>
    <t>‫1- سرمایه گذاری ها</t>
  </si>
  <si>
    <t>‫1-1- سرمایه گذاری در سهام و حق تقدم سهام</t>
  </si>
  <si>
    <t>‫1400/01/31</t>
  </si>
  <si>
    <t>‫تغییرات طی دوره</t>
  </si>
  <si>
    <t>‫1400/02/31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</si>
  <si>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</si>
  <si>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</si>
  <si>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</si>
  <si>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</si>
  <si>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</si>
  <si>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</si>
  <si>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</si>
  <si>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</si>
  <si>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</si>
  <si>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</si>
  <si>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</si>
  <si>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</si>
  <si>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</si>
  <si>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</si>
  <si>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</si>
  <si>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</si>
  <si>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</si>
  <si>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</si>
  <si>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</si>
  <si>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</si>
  <si>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</si>
  <si>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</si>
  <si>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</si>
  <si>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</si>
  <si>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</si>
  <si>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</si>
  <si>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</si>
  <si>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</si>
  <si>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</si>
  <si>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</si>
  <si>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</si>
  <si>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</si>
  <si>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</si>
  <si>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</si>
  <si>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</si>
  <si>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</si>
  <si>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</si>
  <si>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</si>
  <si>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</si>
  <si>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</si>
  <si>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</si>
  <si>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</si>
  <si>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</si>
  <si>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</si>
  <si>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</si>
  <si>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</si>
  <si>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</si>
  <si>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</si>
  <si>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</si>
  <si>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</si>
  <si>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</si>
  <si>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</si>
  <si>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</si>
  <si>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</si>
  <si>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</si>
  <si>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</si>
  <si>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</si>
  <si>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</si>
  <si>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</si>
  <si>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</si>
  <si>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</si>
  <si>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</si>
  <si>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</si>
  <si>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</si>
  <si>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</si>
  <si>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</si>
  <si>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</si>
  <si>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</si>
  <si>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</si>
  <si>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</si>
  <si>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</si>
  <si>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</si>
  <si>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</si>
  <si>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</si>
  <si>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</si>
  <si>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</si>
  <si>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</si>
  <si>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</si>
  <si>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</si>
  <si>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</si>
  <si>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</si>
  <si>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</si>
  <si>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</si>
  <si>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</si>
  <si>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</si>
  <si>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</si>
  <si>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</si>
  <si>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</si>
  <si>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</si>
  <si>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</si>
  <si>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</si>
  <si>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‫سپرده بانکی نزد بانک توسعه صادرات</t>
  </si>
  <si>
    <t>‫0200051451001</t>
  </si>
  <si>
    <t>‫1400/02/25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</si>
  <si>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</si>
  <si>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</si>
  <si>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</si>
  <si>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</si>
  <si>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</si>
  <si>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</si>
  <si>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</si>
  <si>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</si>
  <si>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</si>
  <si>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</si>
  <si>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</si>
  <si>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</si>
  <si>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</si>
  <si>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</si>
  <si>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</si>
  <si>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</si>
  <si>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</si>
  <si>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</si>
  <si>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</si>
  <si>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</si>
  <si>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</si>
  <si>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</si>
  <si>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‫1400/02/01</t>
  </si>
  <si>
    <t>‫1400/12/28</t>
  </si>
  <si>
    <t>‫1400/03/22</t>
  </si>
  <si>
    <t>‫1400/06/10</t>
  </si>
  <si>
    <t>‫1400/03/20</t>
  </si>
  <si>
    <t>‫كوتاه مدت-104456340-تجارت</t>
  </si>
  <si>
    <t>‫-</t>
  </si>
  <si>
    <t>‫كوتاه مدت-70020217-شهر</t>
  </si>
  <si>
    <t>‫1400/06/25</t>
  </si>
  <si>
    <t>‫1400/03/28</t>
  </si>
  <si>
    <t>‫1400/03/27</t>
  </si>
  <si>
    <t>‫1400/05/05</t>
  </si>
  <si>
    <t>‫بلند مدت-3089012146819222-پاسارگاد</t>
  </si>
  <si>
    <t>‫بلند مدت-3089012146819223-پاسارگاد</t>
  </si>
  <si>
    <t>‫بلند مدت-3089012146819224-پاسارگاد</t>
  </si>
  <si>
    <t>‫كوتاه مدت-3088100146819221-پاسارگاد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</si>
  <si>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</si>
  <si>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</si>
  <si>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</si>
  <si>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</si>
  <si>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</si>
  <si>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</si>
  <si>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</si>
  <si>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</si>
  <si>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</si>
  <si>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</si>
  <si>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</si>
  <si>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</si>
  <si>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</si>
  <si>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</si>
  <si>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</si>
  <si>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</si>
  <si>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</si>
  <si>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</si>
  <si>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</si>
  <si>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</si>
  <si>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</si>
  <si>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شهر</t>
  </si>
  <si>
    <t>‫3089012146819222</t>
  </si>
  <si>
    <t>‫3089012146819223</t>
  </si>
  <si>
    <t>‫3089012146819224</t>
  </si>
  <si>
    <t>‫سپرده بانکی کوتاه مدت - پاسارگاد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</si>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</sst>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-"/>
    <numFmt numFmtId="165" formatCode="#,##0_-;[Black]\(#,##0\)"/>
  </numFmts>
  <fonts count="5" x14ac:knownFonts="1"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" fontId="1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1" fillId="0" borderId="0" xfId="0" applyNumberFormat="1" applyFont="1"/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2:J24"/>
  <sheetViews>
    <sheetView rightToLeft="1" view="pageBreakPreview" zoomScale="60" zoomScaleNormal="100" workbookViewId="0">
      <selection sqref="A1:J24"/>
    </sheetView>
  </sheetViews>
  <sheetFormatPr defaultColWidth="9.125" defaultRowHeight="18" x14ac:dyDescent="0.45"/>
  <cols>
    <col min="1" max="16384" width="9.125" style="1"/>
  </cols>
  <sheetData>
    <row r="22" spans="1:10" ht="39.950000000000003" customHeight="1" x14ac:dyDescent="0.45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5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5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3"/>
  <sheetViews>
    <sheetView rightToLeft="1" view="pageBreakPreview" zoomScale="60" zoomScaleNormal="100" workbookViewId="0">
      <selection activeCell="S11" sqref="S11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75" style="1" customWidth="1"/>
    <col min="22" max="16384" width="9.125" style="1"/>
  </cols>
  <sheetData>
    <row r="1" spans="1:21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19.5" x14ac:dyDescent="0.45">
      <c r="A5" s="28" t="s">
        <v>146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19.5" x14ac:dyDescent="0.45">
      <c r="C7" s="29" t="s">
        <v>117</v>
      </c>
      <c r="D7" s="30"/>
      <c r="E7" s="30"/>
      <c r="F7" s="30"/>
      <c r="G7" s="30"/>
      <c r="H7" s="30"/>
      <c r="I7" s="30"/>
      <c r="J7" s="30"/>
      <c r="K7" s="30"/>
      <c r="M7" s="29" t="s">
        <v>7</v>
      </c>
      <c r="N7" s="30"/>
      <c r="O7" s="30"/>
      <c r="P7" s="30"/>
      <c r="Q7" s="30"/>
      <c r="R7" s="30"/>
      <c r="S7" s="30"/>
      <c r="T7" s="30"/>
      <c r="U7" s="30"/>
    </row>
    <row r="8" spans="1:21" ht="39" x14ac:dyDescent="0.45">
      <c r="A8" s="2" t="s">
        <v>147</v>
      </c>
      <c r="C8" s="3" t="s">
        <v>116</v>
      </c>
      <c r="E8" s="3" t="s">
        <v>148</v>
      </c>
      <c r="G8" s="3" t="s">
        <v>149</v>
      </c>
      <c r="I8" s="3" t="s">
        <v>150</v>
      </c>
      <c r="K8" s="3" t="s">
        <v>151</v>
      </c>
      <c r="M8" s="3" t="s">
        <v>116</v>
      </c>
      <c r="O8" s="3" t="s">
        <v>148</v>
      </c>
      <c r="Q8" s="3" t="s">
        <v>149</v>
      </c>
      <c r="S8" s="3" t="s">
        <v>150</v>
      </c>
      <c r="U8" s="3" t="s">
        <v>151</v>
      </c>
    </row>
    <row r="9" spans="1:21" x14ac:dyDescent="0.45">
      <c r="A9" s="6" t="s">
        <v>17</v>
      </c>
      <c r="C9" s="19">
        <v>0</v>
      </c>
      <c r="E9" s="23">
        <v>1495673916798</v>
      </c>
      <c r="G9" s="23">
        <v>-28717031925</v>
      </c>
      <c r="I9" s="23">
        <v>1466956884873</v>
      </c>
      <c r="K9" s="9">
        <v>0.99706646645979025</v>
      </c>
      <c r="M9" s="19">
        <v>0</v>
      </c>
      <c r="O9" s="23">
        <v>-1155660716905</v>
      </c>
      <c r="Q9" s="23">
        <v>-31176499571</v>
      </c>
      <c r="R9" s="25"/>
      <c r="S9" s="23">
        <v>-1186837216476</v>
      </c>
      <c r="U9" s="9">
        <v>-1.018744208845316</v>
      </c>
    </row>
    <row r="10" spans="1:21" x14ac:dyDescent="0.45">
      <c r="A10" s="4" t="s">
        <v>18</v>
      </c>
      <c r="C10" s="16">
        <f>SUM(C9:$C$9)</f>
        <v>0</v>
      </c>
      <c r="E10" s="24">
        <f>SUM(E9:$E$9)</f>
        <v>1495673916798</v>
      </c>
      <c r="G10" s="24">
        <f>SUM(G9:$G$9)</f>
        <v>-28717031925</v>
      </c>
      <c r="I10" s="24">
        <f>SUM(I9:$I$9)</f>
        <v>1466956884873</v>
      </c>
      <c r="K10" s="10">
        <f>SUM(K9:$K$9)</f>
        <v>0.99706646645979025</v>
      </c>
      <c r="M10" s="16">
        <f>SUM(M9:$M$9)</f>
        <v>0</v>
      </c>
      <c r="O10" s="24">
        <f>SUM(O9:$O$9)</f>
        <v>-1155660716905</v>
      </c>
      <c r="Q10" s="24">
        <f>SUM(Q9:$Q$9)</f>
        <v>-31176499571</v>
      </c>
      <c r="R10" s="25"/>
      <c r="S10" s="24">
        <f>SUM(S9:$S$9)</f>
        <v>-1186837216476</v>
      </c>
      <c r="U10" s="10">
        <v>-1.01874420884532</v>
      </c>
    </row>
    <row r="11" spans="1:21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  <row r="13" spans="1:21" x14ac:dyDescent="0.45">
      <c r="S13" s="15"/>
    </row>
  </sheetData>
  <sheetProtection password="D87C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rightToLeft="1" view="pageBreakPreview" zoomScale="60" zoomScaleNormal="100" workbookViewId="0">
      <selection activeCell="Q19" sqref="Q19"/>
    </sheetView>
  </sheetViews>
  <sheetFormatPr defaultColWidth="9.125" defaultRowHeight="18" x14ac:dyDescent="0.45"/>
  <cols>
    <col min="1" max="1" width="34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.125" style="1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9.5" x14ac:dyDescent="0.45">
      <c r="A5" s="28" t="s">
        <v>152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9.5" x14ac:dyDescent="0.45">
      <c r="C7" s="29" t="s">
        <v>117</v>
      </c>
      <c r="D7" s="30"/>
      <c r="E7" s="30"/>
      <c r="F7" s="30"/>
      <c r="G7" s="30"/>
      <c r="H7" s="30"/>
      <c r="I7" s="30"/>
      <c r="J7" s="30"/>
      <c r="K7" s="30"/>
      <c r="M7" s="29" t="s">
        <v>7</v>
      </c>
      <c r="N7" s="30"/>
      <c r="O7" s="30"/>
      <c r="P7" s="30"/>
      <c r="Q7" s="30"/>
    </row>
    <row r="8" spans="1:17" ht="19.5" x14ac:dyDescent="0.45">
      <c r="C8" s="3" t="s">
        <v>153</v>
      </c>
      <c r="E8" s="3" t="s">
        <v>148</v>
      </c>
      <c r="G8" s="3" t="s">
        <v>149</v>
      </c>
      <c r="I8" s="3" t="s">
        <v>18</v>
      </c>
      <c r="K8" s="3" t="s">
        <v>153</v>
      </c>
      <c r="M8" s="3" t="s">
        <v>148</v>
      </c>
      <c r="O8" s="3" t="s">
        <v>149</v>
      </c>
      <c r="Q8" s="3" t="s">
        <v>18</v>
      </c>
    </row>
    <row r="9" spans="1:17" x14ac:dyDescent="0.45">
      <c r="A9" s="6" t="s">
        <v>34</v>
      </c>
      <c r="C9" s="19">
        <v>0</v>
      </c>
      <c r="D9" s="25"/>
      <c r="E9" s="23">
        <v>239220860</v>
      </c>
      <c r="F9" s="25"/>
      <c r="G9" s="19">
        <v>0</v>
      </c>
      <c r="H9" s="25"/>
      <c r="I9" s="23">
        <v>239220860</v>
      </c>
      <c r="J9" s="25"/>
      <c r="K9" s="19">
        <v>0</v>
      </c>
      <c r="L9" s="25"/>
      <c r="M9" s="23">
        <v>239220860</v>
      </c>
      <c r="N9" s="25"/>
      <c r="O9" s="19">
        <v>0</v>
      </c>
      <c r="P9" s="25"/>
      <c r="Q9" s="23">
        <v>239220860</v>
      </c>
    </row>
    <row r="10" spans="1:17" x14ac:dyDescent="0.45">
      <c r="A10" s="6" t="s">
        <v>40</v>
      </c>
      <c r="C10" s="23">
        <v>55265861</v>
      </c>
      <c r="D10" s="25"/>
      <c r="E10" s="23">
        <v>45811311</v>
      </c>
      <c r="F10" s="25"/>
      <c r="G10" s="23">
        <v>14562544</v>
      </c>
      <c r="H10" s="25"/>
      <c r="I10" s="23">
        <v>115639716</v>
      </c>
      <c r="J10" s="25"/>
      <c r="K10" s="23">
        <v>135646294</v>
      </c>
      <c r="L10" s="25"/>
      <c r="M10" s="23">
        <v>478812806</v>
      </c>
      <c r="N10" s="25"/>
      <c r="O10" s="23">
        <v>-164746811</v>
      </c>
      <c r="P10" s="25"/>
      <c r="Q10" s="23">
        <v>449712289</v>
      </c>
    </row>
    <row r="11" spans="1:17" x14ac:dyDescent="0.45">
      <c r="A11" s="6" t="s">
        <v>44</v>
      </c>
      <c r="C11" s="23">
        <v>330078395</v>
      </c>
      <c r="D11" s="25"/>
      <c r="E11" s="23">
        <v>900179976</v>
      </c>
      <c r="F11" s="25"/>
      <c r="G11" s="19">
        <v>0</v>
      </c>
      <c r="H11" s="25"/>
      <c r="I11" s="23">
        <v>1230258371</v>
      </c>
      <c r="J11" s="25"/>
      <c r="K11" s="23">
        <v>651053206</v>
      </c>
      <c r="L11" s="25"/>
      <c r="M11" s="23">
        <v>1435571536</v>
      </c>
      <c r="N11" s="25"/>
      <c r="O11" s="19">
        <v>0</v>
      </c>
      <c r="P11" s="25"/>
      <c r="Q11" s="23">
        <v>2086624742</v>
      </c>
    </row>
    <row r="12" spans="1:17" x14ac:dyDescent="0.45">
      <c r="A12" s="6" t="s">
        <v>47</v>
      </c>
      <c r="C12" s="23">
        <v>28721715</v>
      </c>
      <c r="D12" s="25"/>
      <c r="E12" s="19">
        <v>0</v>
      </c>
      <c r="F12" s="25"/>
      <c r="G12" s="19">
        <v>0</v>
      </c>
      <c r="H12" s="25"/>
      <c r="I12" s="23">
        <v>28721715</v>
      </c>
      <c r="J12" s="25"/>
      <c r="K12" s="23">
        <v>56667843</v>
      </c>
      <c r="L12" s="25"/>
      <c r="M12" s="19">
        <v>0</v>
      </c>
      <c r="N12" s="25"/>
      <c r="O12" s="19">
        <v>0</v>
      </c>
      <c r="P12" s="25"/>
      <c r="Q12" s="23">
        <v>56667843</v>
      </c>
    </row>
    <row r="13" spans="1:17" x14ac:dyDescent="0.45">
      <c r="A13" s="6" t="s">
        <v>50</v>
      </c>
      <c r="C13" s="23">
        <v>248784943</v>
      </c>
      <c r="D13" s="25"/>
      <c r="E13" s="19">
        <v>0</v>
      </c>
      <c r="F13" s="25"/>
      <c r="G13" s="19">
        <v>0</v>
      </c>
      <c r="H13" s="25"/>
      <c r="I13" s="23">
        <v>248784943</v>
      </c>
      <c r="J13" s="25"/>
      <c r="K13" s="23">
        <v>489709960</v>
      </c>
      <c r="L13" s="25"/>
      <c r="M13" s="19">
        <v>0</v>
      </c>
      <c r="N13" s="25"/>
      <c r="O13" s="19">
        <v>0</v>
      </c>
      <c r="P13" s="25"/>
      <c r="Q13" s="23">
        <v>489709960</v>
      </c>
    </row>
    <row r="14" spans="1:17" x14ac:dyDescent="0.45">
      <c r="A14" s="6" t="s">
        <v>55</v>
      </c>
      <c r="C14" s="23">
        <v>70533548</v>
      </c>
      <c r="D14" s="25"/>
      <c r="E14" s="23">
        <v>237427740</v>
      </c>
      <c r="F14" s="25"/>
      <c r="G14" s="19">
        <v>0</v>
      </c>
      <c r="H14" s="25"/>
      <c r="I14" s="23">
        <v>307961288</v>
      </c>
      <c r="J14" s="25"/>
      <c r="K14" s="23">
        <v>143238430</v>
      </c>
      <c r="L14" s="25"/>
      <c r="M14" s="23">
        <v>170276460</v>
      </c>
      <c r="N14" s="25"/>
      <c r="O14" s="19">
        <v>0</v>
      </c>
      <c r="P14" s="25"/>
      <c r="Q14" s="23">
        <v>313514890</v>
      </c>
    </row>
    <row r="15" spans="1:17" x14ac:dyDescent="0.45">
      <c r="A15" s="6" t="s">
        <v>59</v>
      </c>
      <c r="C15" s="23">
        <v>42946909</v>
      </c>
      <c r="D15" s="25"/>
      <c r="E15" s="19">
        <v>0</v>
      </c>
      <c r="F15" s="25"/>
      <c r="G15" s="19">
        <v>0</v>
      </c>
      <c r="H15" s="25"/>
      <c r="I15" s="23">
        <v>42946909</v>
      </c>
      <c r="J15" s="25"/>
      <c r="K15" s="23">
        <v>84580342</v>
      </c>
      <c r="L15" s="25"/>
      <c r="M15" s="19">
        <v>0</v>
      </c>
      <c r="N15" s="25"/>
      <c r="O15" s="19">
        <v>0</v>
      </c>
      <c r="P15" s="25"/>
      <c r="Q15" s="23">
        <v>84580342</v>
      </c>
    </row>
    <row r="16" spans="1:17" x14ac:dyDescent="0.45">
      <c r="A16" s="6" t="s">
        <v>63</v>
      </c>
      <c r="C16" s="23">
        <v>298324180</v>
      </c>
      <c r="D16" s="25"/>
      <c r="E16" s="23">
        <v>409203113</v>
      </c>
      <c r="F16" s="25"/>
      <c r="G16" s="19">
        <v>0</v>
      </c>
      <c r="H16" s="25"/>
      <c r="I16" s="23">
        <v>707527293</v>
      </c>
      <c r="J16" s="25"/>
      <c r="K16" s="23">
        <v>587533489</v>
      </c>
      <c r="L16" s="25"/>
      <c r="M16" s="23">
        <v>415048871</v>
      </c>
      <c r="N16" s="25"/>
      <c r="O16" s="19">
        <v>0</v>
      </c>
      <c r="P16" s="25"/>
      <c r="Q16" s="23">
        <v>1002582360</v>
      </c>
    </row>
    <row r="17" spans="1:17" x14ac:dyDescent="0.45">
      <c r="A17" s="6" t="s">
        <v>66</v>
      </c>
      <c r="C17" s="23">
        <v>344296921</v>
      </c>
      <c r="D17" s="25"/>
      <c r="E17" s="19">
        <v>0</v>
      </c>
      <c r="F17" s="25"/>
      <c r="G17" s="19">
        <v>0</v>
      </c>
      <c r="H17" s="25"/>
      <c r="I17" s="23">
        <v>344296921</v>
      </c>
      <c r="J17" s="25"/>
      <c r="K17" s="23">
        <v>678250049</v>
      </c>
      <c r="L17" s="25"/>
      <c r="M17" s="19">
        <v>0</v>
      </c>
      <c r="N17" s="25"/>
      <c r="O17" s="19">
        <v>0</v>
      </c>
      <c r="P17" s="25"/>
      <c r="Q17" s="23">
        <v>678250049</v>
      </c>
    </row>
    <row r="18" spans="1:17" x14ac:dyDescent="0.45">
      <c r="A18" s="4" t="s">
        <v>18</v>
      </c>
      <c r="C18" s="24">
        <f>SUM(C9:$C$17)</f>
        <v>1418952472</v>
      </c>
      <c r="D18" s="25"/>
      <c r="E18" s="24">
        <f>SUM(E9:$E$17)</f>
        <v>1831843000</v>
      </c>
      <c r="F18" s="25"/>
      <c r="G18" s="24">
        <f>SUM(G9:$G$17)</f>
        <v>14562544</v>
      </c>
      <c r="H18" s="25"/>
      <c r="I18" s="24">
        <f>SUM(I9:$I$17)</f>
        <v>3265358016</v>
      </c>
      <c r="J18" s="25"/>
      <c r="K18" s="24">
        <f>SUM(K9:$K$17)</f>
        <v>2826679613</v>
      </c>
      <c r="L18" s="25"/>
      <c r="M18" s="24">
        <f>SUM(M9:$M$17)</f>
        <v>2738930533</v>
      </c>
      <c r="N18" s="25"/>
      <c r="O18" s="24">
        <f>SUM(O9:$O$17)</f>
        <v>-164746811</v>
      </c>
      <c r="P18" s="25"/>
      <c r="Q18" s="24">
        <f>SUM(Q9:$Q$17)</f>
        <v>5400863335</v>
      </c>
    </row>
    <row r="19" spans="1:17" x14ac:dyDescent="0.45">
      <c r="C19" s="5"/>
      <c r="E19" s="5"/>
      <c r="G19" s="5"/>
      <c r="I19" s="5"/>
      <c r="K19" s="5"/>
      <c r="M19" s="5"/>
      <c r="O19" s="5"/>
      <c r="Q19" s="5"/>
    </row>
  </sheetData>
  <sheetProtection password="D87C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"/>
  <sheetViews>
    <sheetView rightToLeft="1" view="pageBreakPreview" zoomScale="60" zoomScaleNormal="100" workbookViewId="0">
      <selection activeCell="K17" sqref="K17"/>
    </sheetView>
  </sheetViews>
  <sheetFormatPr defaultColWidth="9.125" defaultRowHeight="18" x14ac:dyDescent="0.45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125" style="1" customWidth="1"/>
    <col min="8" max="8" width="1.375" style="1" customWidth="1"/>
    <col min="9" max="9" width="17" style="1" customWidth="1"/>
    <col min="10" max="10" width="1.375" style="1" customWidth="1"/>
    <col min="11" max="11" width="14.125" style="1" customWidth="1"/>
    <col min="12" max="16384" width="9.125" style="1"/>
  </cols>
  <sheetData>
    <row r="1" spans="1:11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19.5" x14ac:dyDescent="0.45">
      <c r="A5" s="28" t="s">
        <v>154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19.5" x14ac:dyDescent="0.45">
      <c r="A7" s="29" t="s">
        <v>155</v>
      </c>
      <c r="B7" s="30"/>
      <c r="C7" s="30"/>
      <c r="E7" s="29" t="s">
        <v>117</v>
      </c>
      <c r="F7" s="30"/>
      <c r="G7" s="30"/>
      <c r="I7" s="29" t="s">
        <v>7</v>
      </c>
      <c r="J7" s="30"/>
      <c r="K7" s="30"/>
    </row>
    <row r="8" spans="1:11" ht="39" x14ac:dyDescent="0.45">
      <c r="A8" s="3" t="s">
        <v>156</v>
      </c>
      <c r="C8" s="3" t="s">
        <v>73</v>
      </c>
      <c r="E8" s="3" t="s">
        <v>157</v>
      </c>
      <c r="G8" s="3" t="s">
        <v>158</v>
      </c>
      <c r="I8" s="3" t="s">
        <v>157</v>
      </c>
      <c r="K8" s="3" t="s">
        <v>158</v>
      </c>
    </row>
    <row r="9" spans="1:11" x14ac:dyDescent="0.45">
      <c r="A9" s="6" t="s">
        <v>159</v>
      </c>
      <c r="C9" s="7" t="s">
        <v>96</v>
      </c>
      <c r="E9" s="8">
        <v>1049808203</v>
      </c>
      <c r="G9" s="9">
        <f>E9/E16</f>
        <v>0.99917936302198485</v>
      </c>
      <c r="I9" s="8">
        <v>9248986284</v>
      </c>
      <c r="K9" s="9">
        <f>I9/I16</f>
        <v>0.56272239673575619</v>
      </c>
    </row>
    <row r="10" spans="1:11" x14ac:dyDescent="0.45">
      <c r="A10" s="6" t="s">
        <v>160</v>
      </c>
      <c r="C10" s="7" t="s">
        <v>81</v>
      </c>
      <c r="E10" s="8">
        <v>617026</v>
      </c>
      <c r="G10" s="9">
        <f>E10/E16</f>
        <v>5.8726884004735031E-4</v>
      </c>
      <c r="I10" s="8">
        <v>14505030</v>
      </c>
      <c r="K10" s="9">
        <f>I10/I16</f>
        <v>8.8250809285382711E-4</v>
      </c>
    </row>
    <row r="11" spans="1:11" x14ac:dyDescent="0.45">
      <c r="A11" s="6" t="s">
        <v>161</v>
      </c>
      <c r="C11" s="7" t="s">
        <v>91</v>
      </c>
      <c r="E11" s="8">
        <v>245193</v>
      </c>
      <c r="G11" s="9">
        <f>E11/E16</f>
        <v>2.3336813796781653E-4</v>
      </c>
      <c r="I11" s="8">
        <v>5519705</v>
      </c>
      <c r="K11" s="9">
        <f>I11/I16</f>
        <v>3.3582724976547682E-4</v>
      </c>
    </row>
    <row r="12" spans="1:11" x14ac:dyDescent="0.45">
      <c r="A12" s="6" t="s">
        <v>159</v>
      </c>
      <c r="C12" s="7" t="s">
        <v>162</v>
      </c>
      <c r="E12" s="20">
        <v>0</v>
      </c>
      <c r="F12" s="18"/>
      <c r="G12" s="20">
        <v>0</v>
      </c>
      <c r="H12" s="7"/>
      <c r="I12" s="8">
        <v>3024657534</v>
      </c>
      <c r="K12" s="9">
        <f>I12/I16</f>
        <v>0.18402476602022194</v>
      </c>
    </row>
    <row r="13" spans="1:11" x14ac:dyDescent="0.45">
      <c r="A13" s="6" t="s">
        <v>159</v>
      </c>
      <c r="C13" s="7" t="s">
        <v>163</v>
      </c>
      <c r="E13" s="20">
        <v>0</v>
      </c>
      <c r="F13" s="18"/>
      <c r="G13" s="20">
        <v>0</v>
      </c>
      <c r="H13" s="7"/>
      <c r="I13" s="8">
        <v>2958904109</v>
      </c>
      <c r="K13" s="9">
        <f>I13/I16</f>
        <v>0.18002422760731571</v>
      </c>
    </row>
    <row r="14" spans="1:11" x14ac:dyDescent="0.45">
      <c r="A14" s="6" t="s">
        <v>159</v>
      </c>
      <c r="C14" s="7" t="s">
        <v>164</v>
      </c>
      <c r="E14" s="20">
        <v>0</v>
      </c>
      <c r="F14" s="18"/>
      <c r="G14" s="20">
        <v>0</v>
      </c>
      <c r="H14" s="7"/>
      <c r="I14" s="8">
        <v>1183561644</v>
      </c>
      <c r="K14" s="9">
        <f>I14/I16</f>
        <v>7.200969106726289E-2</v>
      </c>
    </row>
    <row r="15" spans="1:11" x14ac:dyDescent="0.45">
      <c r="A15" s="6" t="s">
        <v>165</v>
      </c>
      <c r="C15" s="7" t="s">
        <v>94</v>
      </c>
      <c r="E15" s="20">
        <v>0</v>
      </c>
      <c r="F15" s="18"/>
      <c r="G15" s="20">
        <v>0</v>
      </c>
      <c r="H15" s="7"/>
      <c r="I15" s="8">
        <v>9586</v>
      </c>
      <c r="K15" s="9">
        <f>I15/I16</f>
        <v>5.8322682394292097E-7</v>
      </c>
    </row>
    <row r="16" spans="1:11" x14ac:dyDescent="0.45">
      <c r="A16" s="4" t="s">
        <v>18</v>
      </c>
      <c r="E16" s="4">
        <f>SUM(E9:$E$15)</f>
        <v>1050670422</v>
      </c>
      <c r="G16" s="10">
        <f>SUM(G9:$G$15)</f>
        <v>1</v>
      </c>
      <c r="I16" s="4">
        <f>SUM(I9:$I$15)</f>
        <v>16436143892</v>
      </c>
      <c r="K16" s="10">
        <f>SUM(K9:$K$15)</f>
        <v>1</v>
      </c>
    </row>
    <row r="17" spans="5:11" x14ac:dyDescent="0.45">
      <c r="E17" s="5"/>
      <c r="G17" s="5"/>
      <c r="I17" s="5"/>
      <c r="K17" s="5"/>
    </row>
  </sheetData>
  <sheetProtection password="D87C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rightToLeft="1" tabSelected="1" view="pageBreakPreview" zoomScale="60" zoomScaleNormal="100" workbookViewId="0">
      <selection sqref="A1:E1"/>
    </sheetView>
  </sheetViews>
  <sheetFormatPr defaultColWidth="9.125" defaultRowHeight="18" x14ac:dyDescent="0.45"/>
  <cols>
    <col min="1" max="1" width="25.625" style="1" customWidth="1"/>
    <col min="2" max="2" width="1.375" style="1" customWidth="1"/>
    <col min="3" max="3" width="18.375" style="1" customWidth="1"/>
    <col min="4" max="4" width="1.375" style="1" customWidth="1"/>
    <col min="5" max="5" width="18.375" style="1" customWidth="1"/>
    <col min="6" max="16384" width="9.125" style="1"/>
  </cols>
  <sheetData>
    <row r="1" spans="1:5" ht="20.100000000000001" customHeight="1" x14ac:dyDescent="0.45">
      <c r="A1" s="26" t="s">
        <v>0</v>
      </c>
      <c r="B1" s="27"/>
      <c r="C1" s="27"/>
      <c r="D1" s="27"/>
      <c r="E1" s="27"/>
    </row>
    <row r="2" spans="1:5" ht="20.100000000000001" customHeight="1" x14ac:dyDescent="0.45">
      <c r="A2" s="26" t="s">
        <v>102</v>
      </c>
      <c r="B2" s="27"/>
      <c r="C2" s="27"/>
      <c r="D2" s="27"/>
      <c r="E2" s="27"/>
    </row>
    <row r="3" spans="1:5" ht="20.100000000000001" customHeight="1" x14ac:dyDescent="0.45">
      <c r="A3" s="26" t="s">
        <v>2</v>
      </c>
      <c r="B3" s="27"/>
      <c r="C3" s="27"/>
      <c r="D3" s="27"/>
      <c r="E3" s="27"/>
    </row>
    <row r="5" spans="1:5" ht="19.5" x14ac:dyDescent="0.45">
      <c r="A5" s="28" t="s">
        <v>166</v>
      </c>
      <c r="B5" s="27"/>
      <c r="C5" s="27"/>
      <c r="D5" s="27"/>
      <c r="E5" s="27"/>
    </row>
    <row r="7" spans="1:5" ht="19.5" x14ac:dyDescent="0.45">
      <c r="C7" s="2" t="s">
        <v>117</v>
      </c>
      <c r="E7" s="2" t="s">
        <v>7</v>
      </c>
    </row>
    <row r="8" spans="1:5" ht="19.5" x14ac:dyDescent="0.45">
      <c r="A8" s="3" t="s">
        <v>114</v>
      </c>
      <c r="C8" s="3" t="s">
        <v>77</v>
      </c>
      <c r="E8" s="3" t="s">
        <v>77</v>
      </c>
    </row>
    <row r="9" spans="1:5" s="17" customFormat="1" x14ac:dyDescent="0.45">
      <c r="A9" s="16" t="s">
        <v>18</v>
      </c>
      <c r="C9" s="16">
        <f>SUM($C$8)</f>
        <v>0</v>
      </c>
      <c r="E9" s="16">
        <f>SUM($E$8)</f>
        <v>0</v>
      </c>
    </row>
    <row r="10" spans="1:5" x14ac:dyDescent="0.45">
      <c r="C10" s="5"/>
      <c r="E10" s="5"/>
    </row>
  </sheetData>
  <sheetProtection password="D87C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="60" zoomScaleNormal="100" workbookViewId="0">
      <selection activeCell="W7" sqref="W7"/>
    </sheetView>
  </sheetViews>
  <sheetFormatPr defaultColWidth="9.125" defaultRowHeight="18" x14ac:dyDescent="0.45"/>
  <cols>
    <col min="1" max="1" width="10.375" style="1" bestFit="1" customWidth="1"/>
    <col min="2" max="2" width="1.375" style="1" customWidth="1"/>
    <col min="3" max="3" width="16.125" style="1" bestFit="1" customWidth="1"/>
    <col min="4" max="4" width="1.375" style="1" customWidth="1"/>
    <col min="5" max="5" width="20.75" style="1" bestFit="1" customWidth="1"/>
    <col min="6" max="6" width="1.375" style="1" customWidth="1"/>
    <col min="7" max="7" width="20.75" style="1" bestFit="1" customWidth="1"/>
    <col min="8" max="8" width="1.375" style="1" customWidth="1"/>
    <col min="9" max="9" width="13.75" style="1" bestFit="1" customWidth="1"/>
    <col min="10" max="10" width="18.25" style="1" bestFit="1" customWidth="1"/>
    <col min="11" max="11" width="1.375" style="1" customWidth="1"/>
    <col min="12" max="12" width="13.75" style="1" bestFit="1" customWidth="1"/>
    <col min="13" max="13" width="18.25" style="1" bestFit="1" customWidth="1"/>
    <col min="14" max="14" width="1.375" style="1" customWidth="1"/>
    <col min="15" max="15" width="16.125" style="1" bestFit="1" customWidth="1"/>
    <col min="16" max="16" width="1.375" style="1" customWidth="1"/>
    <col min="17" max="17" width="25.625" style="1" bestFit="1" customWidth="1"/>
    <col min="18" max="18" width="1.375" style="1" customWidth="1"/>
    <col min="19" max="19" width="20.75" style="1" bestFit="1" customWidth="1"/>
    <col min="20" max="20" width="1.375" style="1" customWidth="1"/>
    <col min="21" max="21" width="20.75" style="1" bestFit="1" customWidth="1"/>
    <col min="22" max="22" width="1.375" style="1" customWidth="1"/>
    <col min="23" max="23" width="29.125" style="1" bestFit="1" customWidth="1"/>
    <col min="24" max="16384" width="9.125" style="1"/>
  </cols>
  <sheetData>
    <row r="1" spans="1:23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x14ac:dyDescent="0.45">
      <c r="W4" s="15"/>
    </row>
    <row r="5" spans="1:23" ht="19.5" x14ac:dyDescent="0.45">
      <c r="A5" s="28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9.5" x14ac:dyDescent="0.45">
      <c r="A6" s="28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19.5" x14ac:dyDescent="0.45">
      <c r="C8" s="29" t="s">
        <v>5</v>
      </c>
      <c r="D8" s="30"/>
      <c r="E8" s="30"/>
      <c r="F8" s="30"/>
      <c r="G8" s="30"/>
      <c r="I8" s="29" t="s">
        <v>6</v>
      </c>
      <c r="J8" s="30"/>
      <c r="K8" s="30"/>
      <c r="L8" s="30"/>
      <c r="M8" s="30"/>
      <c r="O8" s="29" t="s">
        <v>7</v>
      </c>
      <c r="P8" s="30"/>
      <c r="Q8" s="30"/>
      <c r="R8" s="30"/>
      <c r="S8" s="30"/>
      <c r="T8" s="30"/>
      <c r="U8" s="30"/>
      <c r="V8" s="30"/>
      <c r="W8" s="30"/>
    </row>
    <row r="9" spans="1:23" x14ac:dyDescent="0.45">
      <c r="A9" s="31" t="s">
        <v>8</v>
      </c>
      <c r="C9" s="31" t="s">
        <v>9</v>
      </c>
      <c r="E9" s="31" t="s">
        <v>10</v>
      </c>
      <c r="G9" s="31" t="s">
        <v>11</v>
      </c>
      <c r="I9" s="31" t="s">
        <v>12</v>
      </c>
      <c r="J9" s="27"/>
      <c r="L9" s="31" t="s">
        <v>13</v>
      </c>
      <c r="M9" s="27"/>
      <c r="O9" s="31" t="s">
        <v>9</v>
      </c>
      <c r="Q9" s="33" t="s">
        <v>14</v>
      </c>
      <c r="S9" s="31" t="s">
        <v>10</v>
      </c>
      <c r="U9" s="31" t="s">
        <v>11</v>
      </c>
      <c r="W9" s="33" t="s">
        <v>15</v>
      </c>
    </row>
    <row r="10" spans="1:23" x14ac:dyDescent="0.45">
      <c r="A10" s="32"/>
      <c r="C10" s="32"/>
      <c r="E10" s="32"/>
      <c r="G10" s="32"/>
      <c r="I10" s="13" t="s">
        <v>9</v>
      </c>
      <c r="J10" s="13" t="s">
        <v>10</v>
      </c>
      <c r="L10" s="13" t="s">
        <v>9</v>
      </c>
      <c r="M10" s="13" t="s">
        <v>16</v>
      </c>
      <c r="O10" s="32"/>
      <c r="Q10" s="32"/>
      <c r="S10" s="32"/>
      <c r="U10" s="32"/>
      <c r="W10" s="32"/>
    </row>
    <row r="11" spans="1:23" x14ac:dyDescent="0.45">
      <c r="A11" s="14" t="s">
        <v>17</v>
      </c>
      <c r="C11" s="8">
        <v>1212977831</v>
      </c>
      <c r="E11" s="8">
        <v>15945184955824</v>
      </c>
      <c r="G11" s="8">
        <v>13671991317330</v>
      </c>
      <c r="I11" s="8">
        <v>41720097</v>
      </c>
      <c r="J11" s="8">
        <v>501149181610</v>
      </c>
      <c r="L11" s="8">
        <v>48320000</v>
      </c>
      <c r="M11" s="8">
        <v>619826166251</v>
      </c>
      <c r="O11" s="8">
        <v>1206377928</v>
      </c>
      <c r="Q11" s="8">
        <v>12460</v>
      </c>
      <c r="S11" s="8">
        <v>15812415721908</v>
      </c>
      <c r="U11" s="8">
        <v>15020045066453</v>
      </c>
      <c r="W11" s="9">
        <v>0.97980448972817369</v>
      </c>
    </row>
    <row r="12" spans="1:23" x14ac:dyDescent="0.45">
      <c r="A12" s="4" t="s">
        <v>18</v>
      </c>
      <c r="C12" s="4">
        <f>SUM(C11:$C$11)</f>
        <v>1212977831</v>
      </c>
      <c r="E12" s="4">
        <f>SUM(E11:$E$11)</f>
        <v>15945184955824</v>
      </c>
      <c r="G12" s="4">
        <f>SUM(G11:$G$11)</f>
        <v>13671991317330</v>
      </c>
      <c r="I12" s="4">
        <f>SUM(I11:$I$11)</f>
        <v>41720097</v>
      </c>
      <c r="J12" s="4">
        <f>SUM(J11:$J$11)</f>
        <v>501149181610</v>
      </c>
      <c r="L12" s="4">
        <f>SUM(L11:$L$11)</f>
        <v>48320000</v>
      </c>
      <c r="M12" s="4">
        <f>SUM(M11:$M$11)</f>
        <v>619826166251</v>
      </c>
      <c r="O12" s="4">
        <f>SUM(O11:$O$11)</f>
        <v>1206377928</v>
      </c>
      <c r="Q12" s="4">
        <f>SUM(Q11:$Q$11)</f>
        <v>12460</v>
      </c>
      <c r="S12" s="4">
        <f>SUM(S11:$S$11)</f>
        <v>15812415721908</v>
      </c>
      <c r="U12" s="4">
        <f>SUM(U11:$U$11)</f>
        <v>15020045066453</v>
      </c>
      <c r="W12" s="10">
        <v>0.97980448972817369</v>
      </c>
    </row>
    <row r="13" spans="1:23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password="D87C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0"/>
  <sheetViews>
    <sheetView rightToLeft="1" view="pageBreakPreview" zoomScale="60" zoomScaleNormal="100" workbookViewId="0">
      <selection sqref="A1:Q10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14.125" style="1" customWidth="1"/>
    <col min="4" max="4" width="1.375" style="1" customWidth="1"/>
    <col min="5" max="5" width="14.125" style="1" customWidth="1"/>
    <col min="6" max="6" width="1.375" style="1" customWidth="1"/>
    <col min="7" max="7" width="14.125" style="1" customWidth="1"/>
    <col min="8" max="8" width="1.375" style="1" customWidth="1"/>
    <col min="9" max="9" width="14.125" style="1" customWidth="1"/>
    <col min="10" max="10" width="1.375" style="1" customWidth="1"/>
    <col min="11" max="11" width="14.125" style="1" customWidth="1"/>
    <col min="12" max="12" width="1.375" style="1" customWidth="1"/>
    <col min="13" max="13" width="14.125" style="1" customWidth="1"/>
    <col min="14" max="14" width="1.375" style="1" customWidth="1"/>
    <col min="15" max="15" width="14.125" style="1" customWidth="1"/>
    <col min="16" max="16" width="1.375" style="1" customWidth="1"/>
    <col min="17" max="17" width="14.125" style="1" customWidth="1"/>
    <col min="18" max="16384" width="9.125" style="1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9.5" x14ac:dyDescent="0.45">
      <c r="A5" s="28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9.5" x14ac:dyDescent="0.45">
      <c r="C7" s="29" t="s">
        <v>5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19.5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s="17" customFormat="1" x14ac:dyDescent="0.45">
      <c r="A9" s="16" t="s">
        <v>18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x14ac:dyDescent="0.45">
      <c r="C10" s="5"/>
      <c r="E10" s="5"/>
      <c r="I10" s="5"/>
      <c r="K10" s="5"/>
      <c r="M10" s="5"/>
      <c r="Q10" s="5"/>
    </row>
  </sheetData>
  <sheetProtection password="D87C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20"/>
  <sheetViews>
    <sheetView rightToLeft="1" view="pageBreakPreview" zoomScale="60" zoomScaleNormal="100" workbookViewId="0">
      <selection activeCell="AI10" sqref="AH10:AI18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8.62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375" style="1" customWidth="1"/>
    <col min="18" max="18" width="1.375" style="1" customWidth="1"/>
    <col min="19" max="19" width="18.375" style="1" customWidth="1"/>
    <col min="20" max="20" width="1.375" style="1" customWidth="1"/>
    <col min="21" max="21" width="11.375" style="1" customWidth="1"/>
    <col min="22" max="22" width="18.375" style="1" customWidth="1"/>
    <col min="23" max="23" width="1.375" style="1" customWidth="1"/>
    <col min="24" max="24" width="11.375" style="1" customWidth="1"/>
    <col min="25" max="25" width="18.375" style="1" customWidth="1"/>
    <col min="26" max="26" width="1.375" style="1" customWidth="1"/>
    <col min="27" max="27" width="11.375" style="1" customWidth="1"/>
    <col min="28" max="28" width="1.375" style="1" customWidth="1"/>
    <col min="29" max="29" width="14" style="1" customWidth="1"/>
    <col min="30" max="30" width="1.375" style="1" customWidth="1"/>
    <col min="31" max="31" width="18.375" style="1" customWidth="1"/>
    <col min="32" max="32" width="1.375" style="1" customWidth="1"/>
    <col min="33" max="33" width="18.375" style="1" customWidth="1"/>
    <col min="34" max="34" width="1.375" style="1" customWidth="1"/>
    <col min="35" max="35" width="8.625" style="1" customWidth="1"/>
    <col min="36" max="16384" width="9.125" style="1"/>
  </cols>
  <sheetData>
    <row r="1" spans="1:35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19.5" x14ac:dyDescent="0.45">
      <c r="A5" s="28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19.5" x14ac:dyDescent="0.45">
      <c r="C7" s="29" t="s">
        <v>26</v>
      </c>
      <c r="D7" s="30"/>
      <c r="E7" s="30"/>
      <c r="F7" s="30"/>
      <c r="G7" s="30"/>
      <c r="H7" s="30"/>
      <c r="I7" s="30"/>
      <c r="J7" s="30"/>
      <c r="K7" s="30"/>
      <c r="L7" s="30"/>
      <c r="M7" s="30"/>
      <c r="O7" s="29" t="s">
        <v>5</v>
      </c>
      <c r="P7" s="30"/>
      <c r="Q7" s="30"/>
      <c r="R7" s="30"/>
      <c r="S7" s="30"/>
      <c r="U7" s="29" t="s">
        <v>6</v>
      </c>
      <c r="V7" s="30"/>
      <c r="W7" s="30"/>
      <c r="X7" s="30"/>
      <c r="Y7" s="30"/>
      <c r="AA7" s="29" t="s">
        <v>7</v>
      </c>
      <c r="AB7" s="30"/>
      <c r="AC7" s="30"/>
      <c r="AD7" s="30"/>
      <c r="AE7" s="30"/>
      <c r="AF7" s="30"/>
      <c r="AG7" s="30"/>
      <c r="AH7" s="30"/>
      <c r="AI7" s="30"/>
    </row>
    <row r="8" spans="1:35" x14ac:dyDescent="0.45">
      <c r="A8" s="31" t="s">
        <v>27</v>
      </c>
      <c r="C8" s="33" t="s">
        <v>28</v>
      </c>
      <c r="E8" s="33" t="s">
        <v>29</v>
      </c>
      <c r="G8" s="33" t="s">
        <v>30</v>
      </c>
      <c r="I8" s="33" t="s">
        <v>31</v>
      </c>
      <c r="K8" s="33" t="s">
        <v>32</v>
      </c>
      <c r="M8" s="33" t="s">
        <v>24</v>
      </c>
      <c r="O8" s="31" t="s">
        <v>9</v>
      </c>
      <c r="Q8" s="31" t="s">
        <v>10</v>
      </c>
      <c r="S8" s="31" t="s">
        <v>11</v>
      </c>
      <c r="U8" s="31" t="s">
        <v>12</v>
      </c>
      <c r="V8" s="27"/>
      <c r="X8" s="31" t="s">
        <v>13</v>
      </c>
      <c r="Y8" s="27"/>
      <c r="AA8" s="31" t="s">
        <v>9</v>
      </c>
      <c r="AC8" s="33" t="s">
        <v>33</v>
      </c>
      <c r="AE8" s="31" t="s">
        <v>10</v>
      </c>
      <c r="AG8" s="31" t="s">
        <v>11</v>
      </c>
      <c r="AI8" s="33" t="s">
        <v>15</v>
      </c>
    </row>
    <row r="9" spans="1:35" x14ac:dyDescent="0.45">
      <c r="A9" s="32"/>
      <c r="C9" s="32"/>
      <c r="E9" s="32"/>
      <c r="G9" s="32"/>
      <c r="I9" s="32"/>
      <c r="K9" s="32"/>
      <c r="M9" s="32"/>
      <c r="O9" s="32"/>
      <c r="Q9" s="32"/>
      <c r="S9" s="32"/>
      <c r="U9" s="13" t="s">
        <v>9</v>
      </c>
      <c r="V9" s="13" t="s">
        <v>10</v>
      </c>
      <c r="X9" s="13" t="s">
        <v>9</v>
      </c>
      <c r="Y9" s="13" t="s">
        <v>16</v>
      </c>
      <c r="AA9" s="32"/>
      <c r="AC9" s="32"/>
      <c r="AE9" s="32"/>
      <c r="AG9" s="32"/>
      <c r="AI9" s="32"/>
    </row>
    <row r="10" spans="1:35" ht="36" x14ac:dyDescent="0.45">
      <c r="A10" s="14" t="s">
        <v>34</v>
      </c>
      <c r="C10" s="7" t="s">
        <v>35</v>
      </c>
      <c r="E10" s="7" t="s">
        <v>36</v>
      </c>
      <c r="G10" s="7" t="s">
        <v>37</v>
      </c>
      <c r="I10" s="7" t="s">
        <v>38</v>
      </c>
      <c r="K10" s="7" t="s">
        <v>39</v>
      </c>
      <c r="O10" s="8">
        <v>5220</v>
      </c>
      <c r="Q10" s="8">
        <v>17957085467</v>
      </c>
      <c r="S10" s="8">
        <v>22580996899</v>
      </c>
      <c r="U10" s="19">
        <v>0</v>
      </c>
      <c r="V10" s="19">
        <v>0</v>
      </c>
      <c r="X10" s="19">
        <v>0</v>
      </c>
      <c r="Y10" s="19">
        <v>0</v>
      </c>
      <c r="Z10" s="7"/>
      <c r="AA10" s="8">
        <v>5220</v>
      </c>
      <c r="AC10" s="8">
        <v>4374861</v>
      </c>
      <c r="AE10" s="8">
        <v>17957085467</v>
      </c>
      <c r="AG10" s="8">
        <v>22820217759</v>
      </c>
      <c r="AI10" s="9">
        <v>1.5007490125679476E-3</v>
      </c>
    </row>
    <row r="11" spans="1:35" ht="36" x14ac:dyDescent="0.45">
      <c r="A11" s="14" t="s">
        <v>40</v>
      </c>
      <c r="C11" s="7" t="s">
        <v>35</v>
      </c>
      <c r="E11" s="7" t="s">
        <v>36</v>
      </c>
      <c r="G11" s="7" t="s">
        <v>41</v>
      </c>
      <c r="I11" s="7" t="s">
        <v>42</v>
      </c>
      <c r="K11" s="7" t="s">
        <v>43</v>
      </c>
      <c r="O11" s="8">
        <v>4300</v>
      </c>
      <c r="Q11" s="8">
        <v>3833940758</v>
      </c>
      <c r="S11" s="8">
        <v>4236726145</v>
      </c>
      <c r="U11" s="19">
        <v>0</v>
      </c>
      <c r="V11" s="19">
        <v>0</v>
      </c>
      <c r="X11" s="8">
        <v>300</v>
      </c>
      <c r="Y11" s="8">
        <v>299782500</v>
      </c>
      <c r="AA11" s="8">
        <v>4000</v>
      </c>
      <c r="AC11" s="8">
        <v>1000000</v>
      </c>
      <c r="AE11" s="8">
        <v>3546395201</v>
      </c>
      <c r="AG11" s="8">
        <v>3997100000</v>
      </c>
      <c r="AI11" s="9">
        <v>2.6286532150945647E-4</v>
      </c>
    </row>
    <row r="12" spans="1:35" ht="36" x14ac:dyDescent="0.45">
      <c r="A12" s="14" t="s">
        <v>44</v>
      </c>
      <c r="C12" s="7" t="s">
        <v>35</v>
      </c>
      <c r="E12" s="7" t="s">
        <v>36</v>
      </c>
      <c r="G12" s="7" t="s">
        <v>45</v>
      </c>
      <c r="I12" s="7" t="s">
        <v>46</v>
      </c>
      <c r="K12" s="7" t="s">
        <v>43</v>
      </c>
      <c r="O12" s="8">
        <v>24920</v>
      </c>
      <c r="Q12" s="8">
        <v>24681310019</v>
      </c>
      <c r="S12" s="8">
        <v>23254695034</v>
      </c>
      <c r="U12" s="19">
        <v>0</v>
      </c>
      <c r="V12" s="19">
        <v>0</v>
      </c>
      <c r="X12" s="20">
        <v>0</v>
      </c>
      <c r="Y12" s="20">
        <v>0</v>
      </c>
      <c r="Z12" s="7"/>
      <c r="AA12" s="8">
        <v>24920</v>
      </c>
      <c r="AC12" s="8">
        <v>970000</v>
      </c>
      <c r="AE12" s="8">
        <v>24681310019</v>
      </c>
      <c r="AG12" s="8">
        <v>24154875010</v>
      </c>
      <c r="AI12" s="9">
        <v>1.5885214244137965E-3</v>
      </c>
    </row>
    <row r="13" spans="1:35" ht="36" x14ac:dyDescent="0.45">
      <c r="A13" s="14" t="s">
        <v>47</v>
      </c>
      <c r="C13" s="7" t="s">
        <v>35</v>
      </c>
      <c r="E13" s="7" t="s">
        <v>36</v>
      </c>
      <c r="G13" s="7" t="s">
        <v>48</v>
      </c>
      <c r="I13" s="7" t="s">
        <v>49</v>
      </c>
      <c r="K13" s="7" t="s">
        <v>43</v>
      </c>
      <c r="O13" s="8">
        <v>2100</v>
      </c>
      <c r="Q13" s="8">
        <v>2096044286</v>
      </c>
      <c r="S13" s="8">
        <v>2140447050</v>
      </c>
      <c r="U13" s="19">
        <v>0</v>
      </c>
      <c r="V13" s="19">
        <v>0</v>
      </c>
      <c r="X13" s="20">
        <v>0</v>
      </c>
      <c r="Y13" s="20">
        <v>0</v>
      </c>
      <c r="Z13" s="7"/>
      <c r="AA13" s="8">
        <v>2100</v>
      </c>
      <c r="AC13" s="8">
        <v>1020000</v>
      </c>
      <c r="AE13" s="8">
        <v>2096044286</v>
      </c>
      <c r="AG13" s="8">
        <v>2140447050</v>
      </c>
      <c r="AI13" s="9">
        <v>1.4076437966831394E-4</v>
      </c>
    </row>
    <row r="14" spans="1:35" ht="36" x14ac:dyDescent="0.45">
      <c r="A14" s="14" t="s">
        <v>50</v>
      </c>
      <c r="C14" s="7" t="s">
        <v>35</v>
      </c>
      <c r="E14" s="7" t="s">
        <v>51</v>
      </c>
      <c r="G14" s="7" t="s">
        <v>52</v>
      </c>
      <c r="I14" s="7" t="s">
        <v>53</v>
      </c>
      <c r="K14" s="7" t="s">
        <v>54</v>
      </c>
      <c r="O14" s="8">
        <v>17000</v>
      </c>
      <c r="Q14" s="8">
        <v>15629891686</v>
      </c>
      <c r="S14" s="8">
        <v>10617296875</v>
      </c>
      <c r="U14" s="19">
        <v>0</v>
      </c>
      <c r="V14" s="19">
        <v>0</v>
      </c>
      <c r="X14" s="20">
        <v>0</v>
      </c>
      <c r="Y14" s="20">
        <v>0</v>
      </c>
      <c r="Z14" s="7"/>
      <c r="AA14" s="8">
        <v>17000</v>
      </c>
      <c r="AC14" s="8">
        <v>625000</v>
      </c>
      <c r="AE14" s="8">
        <v>15629891686</v>
      </c>
      <c r="AG14" s="8">
        <v>10617296875</v>
      </c>
      <c r="AI14" s="9">
        <v>6.9823601025949375E-4</v>
      </c>
    </row>
    <row r="15" spans="1:35" ht="36" x14ac:dyDescent="0.45">
      <c r="A15" s="14" t="s">
        <v>55</v>
      </c>
      <c r="C15" s="7" t="s">
        <v>35</v>
      </c>
      <c r="E15" s="7" t="s">
        <v>51</v>
      </c>
      <c r="G15" s="7" t="s">
        <v>56</v>
      </c>
      <c r="I15" s="7" t="s">
        <v>57</v>
      </c>
      <c r="K15" s="7" t="s">
        <v>58</v>
      </c>
      <c r="O15" s="8">
        <v>4800</v>
      </c>
      <c r="Q15" s="8">
        <v>4408250260</v>
      </c>
      <c r="S15" s="8">
        <v>4748554800</v>
      </c>
      <c r="U15" s="19">
        <v>0</v>
      </c>
      <c r="V15" s="19">
        <v>0</v>
      </c>
      <c r="X15" s="20">
        <v>0</v>
      </c>
      <c r="Y15" s="20">
        <v>0</v>
      </c>
      <c r="Z15" s="7"/>
      <c r="AA15" s="8">
        <v>4800</v>
      </c>
      <c r="AC15" s="8">
        <v>1039500</v>
      </c>
      <c r="AE15" s="8">
        <v>4408250260</v>
      </c>
      <c r="AG15" s="8">
        <v>4985982540</v>
      </c>
      <c r="AI15" s="9">
        <v>3.27898202050896E-4</v>
      </c>
    </row>
    <row r="16" spans="1:35" ht="36" x14ac:dyDescent="0.45">
      <c r="A16" s="14" t="s">
        <v>59</v>
      </c>
      <c r="C16" s="7" t="s">
        <v>60</v>
      </c>
      <c r="E16" s="7" t="s">
        <v>36</v>
      </c>
      <c r="G16" s="7" t="s">
        <v>61</v>
      </c>
      <c r="I16" s="7" t="s">
        <v>62</v>
      </c>
      <c r="K16" s="7" t="s">
        <v>54</v>
      </c>
      <c r="O16" s="8">
        <v>2810</v>
      </c>
      <c r="Q16" s="8">
        <v>2724957615</v>
      </c>
      <c r="S16" s="8">
        <v>2695644240</v>
      </c>
      <c r="U16" s="19">
        <v>0</v>
      </c>
      <c r="V16" s="19">
        <v>0</v>
      </c>
      <c r="X16" s="20">
        <v>0</v>
      </c>
      <c r="Y16" s="20">
        <v>0</v>
      </c>
      <c r="Z16" s="7"/>
      <c r="AA16" s="8">
        <v>2810</v>
      </c>
      <c r="AC16" s="8">
        <v>960000</v>
      </c>
      <c r="AE16" s="8">
        <v>2724957615</v>
      </c>
      <c r="AG16" s="8">
        <v>2695644240</v>
      </c>
      <c r="AI16" s="9">
        <v>1.7727637282597745E-4</v>
      </c>
    </row>
    <row r="17" spans="1:35" ht="36" x14ac:dyDescent="0.45">
      <c r="A17" s="14" t="s">
        <v>63</v>
      </c>
      <c r="C17" s="7" t="s">
        <v>60</v>
      </c>
      <c r="E17" s="7" t="s">
        <v>36</v>
      </c>
      <c r="G17" s="7" t="s">
        <v>64</v>
      </c>
      <c r="I17" s="7" t="s">
        <v>65</v>
      </c>
      <c r="K17" s="7" t="s">
        <v>54</v>
      </c>
      <c r="O17" s="8">
        <v>19500</v>
      </c>
      <c r="Q17" s="8">
        <v>19510098983</v>
      </c>
      <c r="S17" s="8">
        <v>19076659387</v>
      </c>
      <c r="U17" s="19">
        <v>0</v>
      </c>
      <c r="V17" s="19">
        <v>0</v>
      </c>
      <c r="X17" s="20">
        <v>0</v>
      </c>
      <c r="Y17" s="20">
        <v>0</v>
      </c>
      <c r="Z17" s="7"/>
      <c r="AA17" s="8">
        <v>19500</v>
      </c>
      <c r="AC17" s="8">
        <v>1000000</v>
      </c>
      <c r="AE17" s="8">
        <v>19510098983</v>
      </c>
      <c r="AG17" s="8">
        <v>19485862500</v>
      </c>
      <c r="AI17" s="9">
        <v>1.2814684423586003E-3</v>
      </c>
    </row>
    <row r="18" spans="1:35" ht="36" x14ac:dyDescent="0.45">
      <c r="A18" s="14" t="s">
        <v>66</v>
      </c>
      <c r="C18" s="7" t="s">
        <v>35</v>
      </c>
      <c r="E18" s="7" t="s">
        <v>51</v>
      </c>
      <c r="G18" s="7" t="s">
        <v>67</v>
      </c>
      <c r="I18" s="7" t="s">
        <v>68</v>
      </c>
      <c r="K18" s="7" t="s">
        <v>69</v>
      </c>
      <c r="O18" s="8">
        <v>22500</v>
      </c>
      <c r="Q18" s="8">
        <v>21748742898</v>
      </c>
      <c r="S18" s="8">
        <v>14839233750</v>
      </c>
      <c r="U18" s="19">
        <v>0</v>
      </c>
      <c r="V18" s="19">
        <v>0</v>
      </c>
      <c r="X18" s="20">
        <v>0</v>
      </c>
      <c r="Y18" s="20">
        <v>0</v>
      </c>
      <c r="Z18" s="7"/>
      <c r="AA18" s="8">
        <v>22500</v>
      </c>
      <c r="AC18" s="8">
        <v>660000</v>
      </c>
      <c r="AE18" s="8">
        <v>21748742898</v>
      </c>
      <c r="AG18" s="8">
        <v>14839233750</v>
      </c>
      <c r="AI18" s="9">
        <v>9.7588750610385722E-4</v>
      </c>
    </row>
    <row r="19" spans="1:35" x14ac:dyDescent="0.45">
      <c r="A19" s="4" t="s">
        <v>18</v>
      </c>
      <c r="O19" s="4">
        <f>SUM(O10:$O$18)</f>
        <v>103150</v>
      </c>
      <c r="Q19" s="4">
        <f>SUM(Q10:$Q$18)</f>
        <v>112590321972</v>
      </c>
      <c r="S19" s="4">
        <f>SUM(S10:$S$18)</f>
        <v>104190254180</v>
      </c>
      <c r="U19" s="16">
        <f>SUM(U10:$U$18)</f>
        <v>0</v>
      </c>
      <c r="V19" s="16">
        <f>SUM(V10:$V$18)</f>
        <v>0</v>
      </c>
      <c r="X19" s="4">
        <f>SUM(X10:$X$18)</f>
        <v>300</v>
      </c>
      <c r="Y19" s="4">
        <f>SUM(Y10:$Y$18)</f>
        <v>299782500</v>
      </c>
      <c r="AA19" s="4">
        <f>SUM(AA10:$AA$18)</f>
        <v>102850</v>
      </c>
      <c r="AC19" s="4">
        <f>SUM(AC10:$AC$18)</f>
        <v>11649361</v>
      </c>
      <c r="AE19" s="4">
        <f>SUM(AE10:$AE$18)</f>
        <v>112302776415</v>
      </c>
      <c r="AG19" s="4">
        <f>SUM(AG10:$AG$18)</f>
        <v>105736659724</v>
      </c>
      <c r="AI19" s="10">
        <v>6.9536666717583398E-3</v>
      </c>
    </row>
    <row r="20" spans="1:35" x14ac:dyDescent="0.45">
      <c r="O20" s="5"/>
      <c r="Q20" s="5"/>
      <c r="S20" s="5"/>
      <c r="U20" s="5"/>
      <c r="V20" s="5"/>
      <c r="X20" s="5"/>
      <c r="Y20" s="5"/>
      <c r="AA20" s="5"/>
      <c r="AC20" s="5"/>
      <c r="AE20" s="5"/>
      <c r="AG20" s="5"/>
      <c r="AI20" s="5"/>
    </row>
  </sheetData>
  <sheetProtection password="D87C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7"/>
  <sheetViews>
    <sheetView rightToLeft="1" view="pageBreakPreview" zoomScale="60" zoomScaleNormal="100" workbookViewId="0">
      <selection activeCell="S9" sqref="S9:S15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8.37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37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8.375" style="1" customWidth="1"/>
    <col min="18" max="18" width="1.375" style="1" customWidth="1"/>
    <col min="19" max="19" width="10.75" style="1" customWidth="1"/>
    <col min="20" max="16384" width="9.125" style="1"/>
  </cols>
  <sheetData>
    <row r="1" spans="1:1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9.5" x14ac:dyDescent="0.45">
      <c r="A5" s="28" t="s">
        <v>70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9.5" x14ac:dyDescent="0.45">
      <c r="C7" s="29" t="s">
        <v>71</v>
      </c>
      <c r="D7" s="30"/>
      <c r="E7" s="30"/>
      <c r="F7" s="30"/>
      <c r="G7" s="30"/>
      <c r="H7" s="30"/>
      <c r="I7" s="30"/>
      <c r="K7" s="2" t="s">
        <v>5</v>
      </c>
      <c r="M7" s="29" t="s">
        <v>6</v>
      </c>
      <c r="N7" s="30"/>
      <c r="O7" s="30"/>
      <c r="Q7" s="29" t="s">
        <v>7</v>
      </c>
      <c r="R7" s="30"/>
      <c r="S7" s="30"/>
    </row>
    <row r="8" spans="1:19" ht="39" x14ac:dyDescent="0.45">
      <c r="A8" s="2" t="s">
        <v>72</v>
      </c>
      <c r="C8" s="2" t="s">
        <v>73</v>
      </c>
      <c r="E8" s="2" t="s">
        <v>74</v>
      </c>
      <c r="G8" s="3" t="s">
        <v>75</v>
      </c>
      <c r="I8" s="3" t="s">
        <v>76</v>
      </c>
      <c r="K8" s="2" t="s">
        <v>77</v>
      </c>
      <c r="M8" s="2" t="s">
        <v>78</v>
      </c>
      <c r="O8" s="2" t="s">
        <v>79</v>
      </c>
      <c r="Q8" s="2" t="s">
        <v>77</v>
      </c>
      <c r="S8" s="3" t="s">
        <v>15</v>
      </c>
    </row>
    <row r="9" spans="1:19" x14ac:dyDescent="0.45">
      <c r="A9" s="14" t="s">
        <v>80</v>
      </c>
      <c r="C9" s="7" t="s">
        <v>81</v>
      </c>
      <c r="E9" s="6" t="s">
        <v>82</v>
      </c>
      <c r="G9" s="7" t="s">
        <v>83</v>
      </c>
      <c r="I9" s="7" t="s">
        <v>39</v>
      </c>
      <c r="J9" s="21"/>
      <c r="K9" s="8">
        <v>1649088505</v>
      </c>
      <c r="L9" s="21"/>
      <c r="M9" s="8">
        <v>546417341050</v>
      </c>
      <c r="N9" s="21"/>
      <c r="O9" s="8">
        <v>203700401167</v>
      </c>
      <c r="P9" s="21"/>
      <c r="Q9" s="8">
        <v>344366028388</v>
      </c>
      <c r="S9" s="9">
        <v>2.2464072459943838E-2</v>
      </c>
    </row>
    <row r="10" spans="1:19" x14ac:dyDescent="0.45">
      <c r="A10" s="14" t="s">
        <v>84</v>
      </c>
      <c r="C10" s="7" t="s">
        <v>85</v>
      </c>
      <c r="E10" s="6" t="s">
        <v>82</v>
      </c>
      <c r="G10" s="7" t="s">
        <v>86</v>
      </c>
      <c r="I10" s="7" t="s">
        <v>39</v>
      </c>
      <c r="J10" s="21"/>
      <c r="K10" s="8">
        <v>600000</v>
      </c>
      <c r="L10" s="21"/>
      <c r="M10" s="22">
        <v>0</v>
      </c>
      <c r="N10" s="21"/>
      <c r="O10" s="22">
        <v>0</v>
      </c>
      <c r="P10" s="7"/>
      <c r="Q10" s="8">
        <v>600000</v>
      </c>
      <c r="S10" s="9">
        <v>3.9139875495442397E-8</v>
      </c>
    </row>
    <row r="11" spans="1:19" x14ac:dyDescent="0.45">
      <c r="A11" s="14" t="s">
        <v>87</v>
      </c>
      <c r="C11" s="7" t="s">
        <v>88</v>
      </c>
      <c r="E11" s="6" t="s">
        <v>89</v>
      </c>
      <c r="G11" s="7" t="s">
        <v>90</v>
      </c>
      <c r="I11" s="7" t="s">
        <v>39</v>
      </c>
      <c r="J11" s="21"/>
      <c r="K11" s="8">
        <v>30000000</v>
      </c>
      <c r="L11" s="21"/>
      <c r="M11" s="8">
        <v>73575000</v>
      </c>
      <c r="N11" s="21"/>
      <c r="O11" s="8">
        <v>73575000</v>
      </c>
      <c r="P11" s="21"/>
      <c r="Q11" s="8">
        <v>30000000</v>
      </c>
      <c r="S11" s="9">
        <v>1.9569937747721198E-6</v>
      </c>
    </row>
    <row r="12" spans="1:19" x14ac:dyDescent="0.45">
      <c r="A12" s="14" t="s">
        <v>87</v>
      </c>
      <c r="C12" s="7" t="s">
        <v>91</v>
      </c>
      <c r="E12" s="6" t="s">
        <v>82</v>
      </c>
      <c r="G12" s="7" t="s">
        <v>92</v>
      </c>
      <c r="I12" s="7" t="s">
        <v>39</v>
      </c>
      <c r="J12" s="21"/>
      <c r="K12" s="8">
        <v>28869541</v>
      </c>
      <c r="L12" s="21"/>
      <c r="M12" s="8">
        <v>403786176</v>
      </c>
      <c r="N12" s="21"/>
      <c r="O12" s="19">
        <v>0</v>
      </c>
      <c r="P12" s="21"/>
      <c r="Q12" s="8">
        <v>432655717</v>
      </c>
      <c r="S12" s="9">
        <v>2.8223484826285602E-5</v>
      </c>
    </row>
    <row r="13" spans="1:19" x14ac:dyDescent="0.45">
      <c r="A13" s="14" t="s">
        <v>93</v>
      </c>
      <c r="C13" s="7" t="s">
        <v>94</v>
      </c>
      <c r="E13" s="6" t="s">
        <v>82</v>
      </c>
      <c r="G13" s="7" t="s">
        <v>95</v>
      </c>
      <c r="I13" s="7" t="s">
        <v>39</v>
      </c>
      <c r="J13" s="21"/>
      <c r="K13" s="8">
        <v>710618227</v>
      </c>
      <c r="L13" s="21"/>
      <c r="M13" s="8">
        <v>186403479455</v>
      </c>
      <c r="N13" s="21"/>
      <c r="O13" s="8">
        <v>185613759761</v>
      </c>
      <c r="P13" s="21"/>
      <c r="Q13" s="8">
        <v>1500337921</v>
      </c>
      <c r="S13" s="9">
        <v>9.787173238171815E-5</v>
      </c>
    </row>
    <row r="14" spans="1:19" x14ac:dyDescent="0.45">
      <c r="A14" s="14" t="s">
        <v>93</v>
      </c>
      <c r="C14" s="7" t="s">
        <v>96</v>
      </c>
      <c r="E14" s="6" t="s">
        <v>97</v>
      </c>
      <c r="G14" s="7" t="s">
        <v>95</v>
      </c>
      <c r="I14" s="7" t="s">
        <v>98</v>
      </c>
      <c r="J14" s="21"/>
      <c r="K14" s="8">
        <v>215500000000</v>
      </c>
      <c r="L14" s="21"/>
      <c r="M14" s="19">
        <v>0</v>
      </c>
      <c r="N14" s="21"/>
      <c r="O14" s="8">
        <v>185000000000</v>
      </c>
      <c r="P14" s="21"/>
      <c r="Q14" s="8">
        <v>30500000000</v>
      </c>
      <c r="S14" s="9">
        <v>1.9896103376849886E-3</v>
      </c>
    </row>
    <row r="15" spans="1:19" ht="36" x14ac:dyDescent="0.45">
      <c r="A15" s="14" t="s">
        <v>99</v>
      </c>
      <c r="C15" s="7" t="s">
        <v>100</v>
      </c>
      <c r="E15" s="6" t="s">
        <v>82</v>
      </c>
      <c r="G15" s="7" t="s">
        <v>101</v>
      </c>
      <c r="I15" s="19" t="s">
        <v>39</v>
      </c>
      <c r="J15" s="21"/>
      <c r="K15" s="22">
        <v>0</v>
      </c>
      <c r="L15" s="7"/>
      <c r="M15" s="8">
        <v>1000000</v>
      </c>
      <c r="N15" s="21"/>
      <c r="O15" s="19">
        <v>0</v>
      </c>
      <c r="P15" s="21"/>
      <c r="Q15" s="8">
        <v>1000000</v>
      </c>
      <c r="S15" s="9">
        <v>6.5233125825737324E-8</v>
      </c>
    </row>
    <row r="16" spans="1:19" x14ac:dyDescent="0.45">
      <c r="A16" s="4" t="s">
        <v>18</v>
      </c>
      <c r="K16" s="4">
        <f>SUM(K9:$K$15)</f>
        <v>217919176273</v>
      </c>
      <c r="M16" s="4">
        <f>SUM(M9:$M$15)</f>
        <v>733299181681</v>
      </c>
      <c r="O16" s="4">
        <f>SUM(O9:$O$15)</f>
        <v>574387735928</v>
      </c>
      <c r="Q16" s="4">
        <f>SUM(Q9:$Q$15)</f>
        <v>376830622026</v>
      </c>
      <c r="S16" s="10">
        <v>2.4581839381612899E-2</v>
      </c>
    </row>
    <row r="17" spans="11:19" x14ac:dyDescent="0.45">
      <c r="K17" s="5"/>
      <c r="M17" s="5"/>
      <c r="O17" s="5"/>
      <c r="Q17" s="5"/>
      <c r="S17" s="5"/>
    </row>
  </sheetData>
  <sheetProtection password="D87C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3"/>
  <sheetViews>
    <sheetView rightToLeft="1" view="pageBreakPreview" zoomScale="60" zoomScaleNormal="100" workbookViewId="0">
      <selection activeCell="E33" sqref="E33"/>
    </sheetView>
  </sheetViews>
  <sheetFormatPr defaultColWidth="9.125" defaultRowHeight="18" x14ac:dyDescent="0.4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.125" style="1"/>
  </cols>
  <sheetData>
    <row r="1" spans="1: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</row>
    <row r="3" spans="1: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</row>
    <row r="4" spans="1:9" x14ac:dyDescent="0.45">
      <c r="I4" s="15"/>
    </row>
    <row r="5" spans="1:9" ht="19.5" x14ac:dyDescent="0.45">
      <c r="A5" s="28" t="s">
        <v>103</v>
      </c>
      <c r="B5" s="27"/>
      <c r="C5" s="27"/>
      <c r="D5" s="27"/>
      <c r="E5" s="27"/>
      <c r="F5" s="27"/>
      <c r="G5" s="27"/>
      <c r="H5" s="27"/>
      <c r="I5" s="27"/>
    </row>
    <row r="7" spans="1:9" ht="39" x14ac:dyDescent="0.45">
      <c r="A7" s="2" t="s">
        <v>104</v>
      </c>
      <c r="C7" s="2" t="s">
        <v>105</v>
      </c>
      <c r="E7" s="2" t="s">
        <v>77</v>
      </c>
      <c r="G7" s="3" t="s">
        <v>106</v>
      </c>
      <c r="I7" s="3" t="s">
        <v>107</v>
      </c>
    </row>
    <row r="8" spans="1:9" ht="19.5" x14ac:dyDescent="0.45">
      <c r="A8" s="12" t="s">
        <v>108</v>
      </c>
      <c r="C8" s="7" t="s">
        <v>109</v>
      </c>
      <c r="E8" s="23">
        <v>-1186837216476</v>
      </c>
      <c r="G8" s="9">
        <f>E8/-1165000209249</f>
        <v>1.018744208845316</v>
      </c>
      <c r="I8" s="9">
        <v>-7.7421101477046755E-2</v>
      </c>
    </row>
    <row r="9" spans="1:9" ht="19.5" x14ac:dyDescent="0.45">
      <c r="A9" s="12" t="s">
        <v>110</v>
      </c>
      <c r="C9" s="7" t="s">
        <v>111</v>
      </c>
      <c r="E9" s="23">
        <v>5400863335</v>
      </c>
      <c r="G9" s="9">
        <f>E9/-1165000209249</f>
        <v>-4.6359333604597255E-3</v>
      </c>
      <c r="I9" s="9">
        <v>3.5231519749966632E-4</v>
      </c>
    </row>
    <row r="10" spans="1:9" ht="19.5" x14ac:dyDescent="0.45">
      <c r="A10" s="12" t="s">
        <v>112</v>
      </c>
      <c r="C10" s="7" t="s">
        <v>113</v>
      </c>
      <c r="E10" s="23">
        <v>16436143892</v>
      </c>
      <c r="G10" s="9">
        <f>E10/-1165000209249</f>
        <v>-1.4108275484856192E-2</v>
      </c>
      <c r="I10" s="9">
        <v>1.0721810425967601E-3</v>
      </c>
    </row>
    <row r="11" spans="1:9" ht="19.5" x14ac:dyDescent="0.45">
      <c r="A11" s="12" t="s">
        <v>114</v>
      </c>
      <c r="C11" s="7" t="s">
        <v>115</v>
      </c>
      <c r="E11" s="19">
        <v>0</v>
      </c>
      <c r="G11" s="9">
        <f>E11/-1165000209249</f>
        <v>0</v>
      </c>
      <c r="I11" s="9">
        <v>0</v>
      </c>
    </row>
    <row r="12" spans="1:9" ht="19.5" x14ac:dyDescent="0.45">
      <c r="A12" s="2" t="s">
        <v>18</v>
      </c>
      <c r="E12" s="24">
        <f>SUM(E8:$E$11)</f>
        <v>-1165000209249</v>
      </c>
      <c r="G12" s="10">
        <f>SUM(G8:$G$11)</f>
        <v>1</v>
      </c>
      <c r="I12" s="10">
        <v>-7.5996605236950301E-2</v>
      </c>
    </row>
    <row r="13" spans="1:9" x14ac:dyDescent="0.45">
      <c r="E13" s="5"/>
      <c r="G13" s="5"/>
      <c r="I13" s="5"/>
    </row>
  </sheetData>
  <sheetProtection password="D87C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25"/>
  <sheetViews>
    <sheetView rightToLeft="1" view="pageBreakPreview" zoomScale="60" zoomScaleNormal="100" workbookViewId="0">
      <selection activeCell="S25" sqref="S25"/>
    </sheetView>
  </sheetViews>
  <sheetFormatPr defaultColWidth="9.125" defaultRowHeight="18" x14ac:dyDescent="0.45"/>
  <cols>
    <col min="1" max="1" width="52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375" style="1" customWidth="1"/>
    <col min="10" max="10" width="1.375" style="1" customWidth="1"/>
    <col min="11" max="11" width="14.12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4.125" style="1" customWidth="1"/>
    <col min="18" max="18" width="1.375" style="1" customWidth="1"/>
    <col min="19" max="19" width="18.375" style="1" customWidth="1"/>
    <col min="20" max="16384" width="9.125" style="1"/>
  </cols>
  <sheetData>
    <row r="1" spans="1:1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9.5" x14ac:dyDescent="0.45">
      <c r="A5" s="28" t="s">
        <v>119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9.5" x14ac:dyDescent="0.45">
      <c r="I7" s="29" t="s">
        <v>117</v>
      </c>
      <c r="J7" s="30"/>
      <c r="K7" s="30"/>
      <c r="L7" s="30"/>
      <c r="M7" s="30"/>
      <c r="O7" s="29" t="s">
        <v>7</v>
      </c>
      <c r="P7" s="30"/>
      <c r="Q7" s="30"/>
      <c r="R7" s="30"/>
      <c r="S7" s="30"/>
    </row>
    <row r="8" spans="1:19" ht="39" x14ac:dyDescent="0.45">
      <c r="A8" s="11" t="s">
        <v>104</v>
      </c>
      <c r="C8" s="3" t="s">
        <v>120</v>
      </c>
      <c r="E8" s="3" t="s">
        <v>31</v>
      </c>
      <c r="G8" s="3" t="s">
        <v>76</v>
      </c>
      <c r="I8" s="3" t="s">
        <v>121</v>
      </c>
      <c r="K8" s="3" t="s">
        <v>118</v>
      </c>
      <c r="M8" s="3" t="s">
        <v>122</v>
      </c>
      <c r="O8" s="3" t="s">
        <v>121</v>
      </c>
      <c r="Q8" s="3" t="s">
        <v>118</v>
      </c>
      <c r="S8" s="3" t="s">
        <v>122</v>
      </c>
    </row>
    <row r="9" spans="1:19" ht="31.5" customHeight="1" x14ac:dyDescent="0.45">
      <c r="A9" s="6" t="s">
        <v>123</v>
      </c>
      <c r="C9" s="7" t="s">
        <v>124</v>
      </c>
      <c r="E9" s="7" t="s">
        <v>125</v>
      </c>
      <c r="G9" s="7" t="s">
        <v>98</v>
      </c>
      <c r="I9" s="23">
        <v>1049808203</v>
      </c>
      <c r="J9" s="25"/>
      <c r="K9" s="23">
        <v>-10574592</v>
      </c>
      <c r="L9" s="25"/>
      <c r="M9" s="23">
        <v>1039233611</v>
      </c>
      <c r="N9" s="25"/>
      <c r="O9" s="23">
        <v>9248986284</v>
      </c>
      <c r="P9" s="25"/>
      <c r="Q9" s="23">
        <v>-449135</v>
      </c>
      <c r="R9" s="25"/>
      <c r="S9" s="23">
        <v>9248537149</v>
      </c>
    </row>
    <row r="10" spans="1:19" ht="31.5" customHeight="1" x14ac:dyDescent="0.45">
      <c r="A10" s="6" t="s">
        <v>40</v>
      </c>
      <c r="C10" s="7" t="s">
        <v>126</v>
      </c>
      <c r="E10" s="7" t="s">
        <v>42</v>
      </c>
      <c r="G10" s="7" t="s">
        <v>43</v>
      </c>
      <c r="I10" s="23">
        <v>55265861</v>
      </c>
      <c r="J10" s="25"/>
      <c r="K10" s="19">
        <v>0</v>
      </c>
      <c r="L10" s="25"/>
      <c r="M10" s="23">
        <v>55265861</v>
      </c>
      <c r="N10" s="25"/>
      <c r="O10" s="23">
        <v>135646294</v>
      </c>
      <c r="P10" s="25"/>
      <c r="Q10" s="19">
        <v>0</v>
      </c>
      <c r="R10" s="25"/>
      <c r="S10" s="23">
        <v>135646294</v>
      </c>
    </row>
    <row r="11" spans="1:19" ht="31.5" customHeight="1" x14ac:dyDescent="0.45">
      <c r="A11" s="6" t="s">
        <v>44</v>
      </c>
      <c r="C11" s="7" t="s">
        <v>127</v>
      </c>
      <c r="E11" s="7" t="s">
        <v>46</v>
      </c>
      <c r="G11" s="7" t="s">
        <v>43</v>
      </c>
      <c r="I11" s="23">
        <v>330078395</v>
      </c>
      <c r="J11" s="25"/>
      <c r="K11" s="19">
        <v>0</v>
      </c>
      <c r="L11" s="25"/>
      <c r="M11" s="23">
        <v>330078395</v>
      </c>
      <c r="N11" s="25"/>
      <c r="O11" s="23">
        <v>651053206</v>
      </c>
      <c r="P11" s="25"/>
      <c r="Q11" s="19">
        <v>0</v>
      </c>
      <c r="R11" s="25"/>
      <c r="S11" s="23">
        <v>651053206</v>
      </c>
    </row>
    <row r="12" spans="1:19" ht="31.5" customHeight="1" x14ac:dyDescent="0.45">
      <c r="A12" s="6" t="s">
        <v>47</v>
      </c>
      <c r="C12" s="7" t="s">
        <v>128</v>
      </c>
      <c r="E12" s="7" t="s">
        <v>49</v>
      </c>
      <c r="G12" s="7" t="s">
        <v>43</v>
      </c>
      <c r="I12" s="23">
        <v>28721715</v>
      </c>
      <c r="J12" s="25"/>
      <c r="K12" s="19">
        <v>0</v>
      </c>
      <c r="L12" s="25"/>
      <c r="M12" s="23">
        <v>28721715</v>
      </c>
      <c r="N12" s="25"/>
      <c r="O12" s="23">
        <v>56667843</v>
      </c>
      <c r="P12" s="25"/>
      <c r="Q12" s="19">
        <v>0</v>
      </c>
      <c r="R12" s="25"/>
      <c r="S12" s="23">
        <v>56667843</v>
      </c>
    </row>
    <row r="13" spans="1:19" ht="31.5" customHeight="1" x14ac:dyDescent="0.45">
      <c r="A13" s="6" t="s">
        <v>129</v>
      </c>
      <c r="C13" s="7" t="s">
        <v>124</v>
      </c>
      <c r="E13" s="7" t="s">
        <v>130</v>
      </c>
      <c r="G13" s="7" t="s">
        <v>39</v>
      </c>
      <c r="I13" s="23">
        <v>617026</v>
      </c>
      <c r="J13" s="25"/>
      <c r="K13" s="19">
        <v>0</v>
      </c>
      <c r="L13" s="25"/>
      <c r="M13" s="23">
        <v>617026</v>
      </c>
      <c r="N13" s="25"/>
      <c r="O13" s="23">
        <v>14505030</v>
      </c>
      <c r="P13" s="25"/>
      <c r="Q13" s="19">
        <v>0</v>
      </c>
      <c r="R13" s="25"/>
      <c r="S13" s="23">
        <v>14505030</v>
      </c>
    </row>
    <row r="14" spans="1:19" ht="31.5" customHeight="1" x14ac:dyDescent="0.45">
      <c r="A14" s="6" t="s">
        <v>131</v>
      </c>
      <c r="C14" s="7" t="s">
        <v>124</v>
      </c>
      <c r="E14" s="7" t="s">
        <v>130</v>
      </c>
      <c r="G14" s="7" t="s">
        <v>39</v>
      </c>
      <c r="I14" s="23">
        <v>245193</v>
      </c>
      <c r="J14" s="25"/>
      <c r="K14" s="19">
        <v>0</v>
      </c>
      <c r="L14" s="25"/>
      <c r="M14" s="23">
        <v>245193</v>
      </c>
      <c r="N14" s="25"/>
      <c r="O14" s="23">
        <v>5519705</v>
      </c>
      <c r="P14" s="25"/>
      <c r="Q14" s="19">
        <v>0</v>
      </c>
      <c r="R14" s="25"/>
      <c r="S14" s="23">
        <v>5519705</v>
      </c>
    </row>
    <row r="15" spans="1:19" ht="31.5" customHeight="1" x14ac:dyDescent="0.45">
      <c r="A15" s="6" t="s">
        <v>50</v>
      </c>
      <c r="C15" s="7" t="s">
        <v>132</v>
      </c>
      <c r="E15" s="7" t="s">
        <v>53</v>
      </c>
      <c r="G15" s="7" t="s">
        <v>54</v>
      </c>
      <c r="I15" s="23">
        <v>248784943</v>
      </c>
      <c r="J15" s="25"/>
      <c r="K15" s="19">
        <v>0</v>
      </c>
      <c r="L15" s="25"/>
      <c r="M15" s="23">
        <v>248784943</v>
      </c>
      <c r="N15" s="25"/>
      <c r="O15" s="23">
        <v>489709960</v>
      </c>
      <c r="P15" s="25"/>
      <c r="Q15" s="19">
        <v>0</v>
      </c>
      <c r="R15" s="25"/>
      <c r="S15" s="23">
        <v>489709960</v>
      </c>
    </row>
    <row r="16" spans="1:19" ht="31.5" customHeight="1" x14ac:dyDescent="0.45">
      <c r="A16" s="6" t="s">
        <v>55</v>
      </c>
      <c r="C16" s="7" t="s">
        <v>57</v>
      </c>
      <c r="E16" s="7" t="s">
        <v>57</v>
      </c>
      <c r="G16" s="7" t="s">
        <v>58</v>
      </c>
      <c r="I16" s="23">
        <v>70533548</v>
      </c>
      <c r="J16" s="25"/>
      <c r="K16" s="19">
        <v>0</v>
      </c>
      <c r="L16" s="25"/>
      <c r="M16" s="23">
        <v>70533548</v>
      </c>
      <c r="N16" s="25"/>
      <c r="O16" s="23">
        <v>143238430</v>
      </c>
      <c r="P16" s="25"/>
      <c r="Q16" s="19">
        <v>0</v>
      </c>
      <c r="R16" s="25"/>
      <c r="S16" s="23">
        <v>143238430</v>
      </c>
    </row>
    <row r="17" spans="1:19" ht="31.5" customHeight="1" x14ac:dyDescent="0.45">
      <c r="A17" s="6" t="s">
        <v>59</v>
      </c>
      <c r="C17" s="7" t="s">
        <v>133</v>
      </c>
      <c r="E17" s="7" t="s">
        <v>62</v>
      </c>
      <c r="G17" s="7" t="s">
        <v>54</v>
      </c>
      <c r="I17" s="23">
        <v>42946909</v>
      </c>
      <c r="J17" s="25"/>
      <c r="K17" s="19">
        <v>0</v>
      </c>
      <c r="L17" s="25"/>
      <c r="M17" s="23">
        <v>42946909</v>
      </c>
      <c r="N17" s="25"/>
      <c r="O17" s="23">
        <v>84580342</v>
      </c>
      <c r="P17" s="25"/>
      <c r="Q17" s="19">
        <v>0</v>
      </c>
      <c r="R17" s="25"/>
      <c r="S17" s="23">
        <v>84580342</v>
      </c>
    </row>
    <row r="18" spans="1:19" ht="31.5" customHeight="1" x14ac:dyDescent="0.45">
      <c r="A18" s="6" t="s">
        <v>63</v>
      </c>
      <c r="C18" s="7" t="s">
        <v>134</v>
      </c>
      <c r="E18" s="7" t="s">
        <v>65</v>
      </c>
      <c r="G18" s="7" t="s">
        <v>54</v>
      </c>
      <c r="I18" s="23">
        <v>298324180</v>
      </c>
      <c r="J18" s="25"/>
      <c r="K18" s="19">
        <v>0</v>
      </c>
      <c r="L18" s="25"/>
      <c r="M18" s="23">
        <v>298324180</v>
      </c>
      <c r="N18" s="25"/>
      <c r="O18" s="23">
        <v>587533489</v>
      </c>
      <c r="P18" s="25"/>
      <c r="Q18" s="19">
        <v>0</v>
      </c>
      <c r="R18" s="25"/>
      <c r="S18" s="23">
        <v>587533489</v>
      </c>
    </row>
    <row r="19" spans="1:19" ht="31.5" customHeight="1" x14ac:dyDescent="0.45">
      <c r="A19" s="6" t="s">
        <v>66</v>
      </c>
      <c r="C19" s="7" t="s">
        <v>135</v>
      </c>
      <c r="E19" s="7" t="s">
        <v>68</v>
      </c>
      <c r="G19" s="7" t="s">
        <v>69</v>
      </c>
      <c r="I19" s="23">
        <v>344296921</v>
      </c>
      <c r="J19" s="25"/>
      <c r="K19" s="19">
        <v>0</v>
      </c>
      <c r="L19" s="25"/>
      <c r="M19" s="23">
        <v>344296921</v>
      </c>
      <c r="N19" s="25"/>
      <c r="O19" s="23">
        <v>678250049</v>
      </c>
      <c r="P19" s="25"/>
      <c r="Q19" s="19">
        <v>0</v>
      </c>
      <c r="R19" s="25"/>
      <c r="S19" s="23">
        <v>678250049</v>
      </c>
    </row>
    <row r="20" spans="1:19" ht="31.5" customHeight="1" x14ac:dyDescent="0.45">
      <c r="A20" s="6" t="s">
        <v>136</v>
      </c>
      <c r="C20" s="7" t="s">
        <v>124</v>
      </c>
      <c r="E20" s="7" t="s">
        <v>125</v>
      </c>
      <c r="G20" s="7" t="s">
        <v>98</v>
      </c>
      <c r="I20" s="19">
        <v>0</v>
      </c>
      <c r="J20" s="25"/>
      <c r="K20" s="19">
        <v>0</v>
      </c>
      <c r="L20" s="25"/>
      <c r="M20" s="19">
        <v>0</v>
      </c>
      <c r="N20" s="23"/>
      <c r="O20" s="23">
        <v>3024657534</v>
      </c>
      <c r="P20" s="25"/>
      <c r="Q20" s="23">
        <v>-179654</v>
      </c>
      <c r="R20" s="25"/>
      <c r="S20" s="23">
        <v>3024477880</v>
      </c>
    </row>
    <row r="21" spans="1:19" ht="31.5" customHeight="1" x14ac:dyDescent="0.45">
      <c r="A21" s="6" t="s">
        <v>137</v>
      </c>
      <c r="C21" s="7" t="s">
        <v>124</v>
      </c>
      <c r="E21" s="7" t="s">
        <v>125</v>
      </c>
      <c r="G21" s="7" t="s">
        <v>98</v>
      </c>
      <c r="I21" s="19">
        <v>0</v>
      </c>
      <c r="J21" s="25"/>
      <c r="K21" s="19">
        <v>0</v>
      </c>
      <c r="L21" s="25"/>
      <c r="M21" s="19">
        <v>0</v>
      </c>
      <c r="N21" s="23"/>
      <c r="O21" s="23">
        <v>2958904109</v>
      </c>
      <c r="P21" s="25"/>
      <c r="Q21" s="23">
        <v>-179654</v>
      </c>
      <c r="R21" s="25"/>
      <c r="S21" s="23">
        <v>2958724455</v>
      </c>
    </row>
    <row r="22" spans="1:19" ht="31.5" customHeight="1" x14ac:dyDescent="0.45">
      <c r="A22" s="6" t="s">
        <v>138</v>
      </c>
      <c r="C22" s="7" t="s">
        <v>124</v>
      </c>
      <c r="E22" s="7" t="s">
        <v>125</v>
      </c>
      <c r="G22" s="7" t="s">
        <v>98</v>
      </c>
      <c r="I22" s="19">
        <v>0</v>
      </c>
      <c r="J22" s="25"/>
      <c r="K22" s="19">
        <v>0</v>
      </c>
      <c r="L22" s="25"/>
      <c r="M22" s="19">
        <v>0</v>
      </c>
      <c r="N22" s="23"/>
      <c r="O22" s="23">
        <v>1183561644</v>
      </c>
      <c r="P22" s="25"/>
      <c r="Q22" s="23">
        <v>-71862</v>
      </c>
      <c r="R22" s="25"/>
      <c r="S22" s="23">
        <v>1183489782</v>
      </c>
    </row>
    <row r="23" spans="1:19" ht="31.5" customHeight="1" x14ac:dyDescent="0.45">
      <c r="A23" s="6" t="s">
        <v>139</v>
      </c>
      <c r="C23" s="7" t="s">
        <v>124</v>
      </c>
      <c r="E23" s="7" t="s">
        <v>130</v>
      </c>
      <c r="G23" s="7" t="s">
        <v>39</v>
      </c>
      <c r="I23" s="19">
        <v>0</v>
      </c>
      <c r="J23" s="25"/>
      <c r="K23" s="19">
        <v>0</v>
      </c>
      <c r="L23" s="25"/>
      <c r="M23" s="19">
        <v>0</v>
      </c>
      <c r="N23" s="23"/>
      <c r="O23" s="23">
        <v>9586</v>
      </c>
      <c r="P23" s="25"/>
      <c r="Q23" s="19">
        <v>0</v>
      </c>
      <c r="R23" s="25"/>
      <c r="S23" s="23">
        <v>9586</v>
      </c>
    </row>
    <row r="24" spans="1:19" ht="24" customHeight="1" x14ac:dyDescent="0.45">
      <c r="A24" s="4" t="s">
        <v>18</v>
      </c>
      <c r="I24" s="24">
        <f>SUM(I9:$I$23)</f>
        <v>2469622894</v>
      </c>
      <c r="J24" s="25"/>
      <c r="K24" s="24">
        <f>SUM(K9:$K$23)</f>
        <v>-10574592</v>
      </c>
      <c r="L24" s="25"/>
      <c r="M24" s="24">
        <f>SUM(M9:$M$23)</f>
        <v>2459048302</v>
      </c>
      <c r="N24" s="25"/>
      <c r="O24" s="24">
        <f>SUM(O9:$O$23)</f>
        <v>19262823505</v>
      </c>
      <c r="P24" s="25"/>
      <c r="Q24" s="24">
        <f>SUM(Q9:$Q$23)</f>
        <v>-880305</v>
      </c>
      <c r="R24" s="25"/>
      <c r="S24" s="24">
        <f>SUM(S9:$S$23)</f>
        <v>19261943200</v>
      </c>
    </row>
    <row r="25" spans="1:19" x14ac:dyDescent="0.45">
      <c r="I25" s="5"/>
      <c r="K25" s="5"/>
      <c r="M25" s="5"/>
      <c r="O25" s="5"/>
      <c r="Q25" s="5"/>
      <c r="S25" s="5"/>
    </row>
  </sheetData>
  <sheetProtection password="D87C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4"/>
  <sheetViews>
    <sheetView rightToLeft="1" view="pageBreakPreview" zoomScale="60" zoomScaleNormal="100" workbookViewId="0">
      <selection activeCell="K12" sqref="K12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3.1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.125" style="1"/>
  </cols>
  <sheetData>
    <row r="1" spans="1:18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8" ht="19.5" x14ac:dyDescent="0.45">
      <c r="A5" s="28" t="s">
        <v>140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8" ht="19.5" x14ac:dyDescent="0.45">
      <c r="C7" s="29" t="s">
        <v>117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8" ht="39" x14ac:dyDescent="0.45">
      <c r="A8" s="11" t="s">
        <v>104</v>
      </c>
      <c r="C8" s="3" t="s">
        <v>9</v>
      </c>
      <c r="E8" s="3" t="s">
        <v>11</v>
      </c>
      <c r="G8" s="3" t="s">
        <v>141</v>
      </c>
      <c r="I8" s="3" t="s">
        <v>142</v>
      </c>
      <c r="K8" s="3" t="s">
        <v>9</v>
      </c>
      <c r="M8" s="3" t="s">
        <v>11</v>
      </c>
      <c r="O8" s="3" t="s">
        <v>141</v>
      </c>
      <c r="Q8" s="3" t="s">
        <v>142</v>
      </c>
    </row>
    <row r="9" spans="1:18" ht="36" x14ac:dyDescent="0.45">
      <c r="A9" s="6" t="s">
        <v>40</v>
      </c>
      <c r="C9" s="8">
        <v>300</v>
      </c>
      <c r="E9" s="23">
        <v>299782500</v>
      </c>
      <c r="F9" s="25"/>
      <c r="G9" s="23">
        <v>285219956</v>
      </c>
      <c r="H9" s="25"/>
      <c r="I9" s="23">
        <v>14562544</v>
      </c>
      <c r="J9" s="25"/>
      <c r="K9" s="23">
        <v>2100</v>
      </c>
      <c r="L9" s="25"/>
      <c r="M9" s="23">
        <v>2057507226</v>
      </c>
      <c r="N9" s="25"/>
      <c r="O9" s="23">
        <v>2222254037</v>
      </c>
      <c r="P9" s="25"/>
      <c r="Q9" s="23">
        <v>-164746811</v>
      </c>
      <c r="R9" s="25"/>
    </row>
    <row r="10" spans="1:18" x14ac:dyDescent="0.45">
      <c r="A10" s="6" t="s">
        <v>17</v>
      </c>
      <c r="C10" s="8">
        <v>48320000</v>
      </c>
      <c r="E10" s="23">
        <v>619826166251</v>
      </c>
      <c r="F10" s="25"/>
      <c r="G10" s="23">
        <v>648543198176</v>
      </c>
      <c r="H10" s="25"/>
      <c r="I10" s="23">
        <v>-28717031925</v>
      </c>
      <c r="J10" s="25"/>
      <c r="K10" s="23">
        <v>49490523</v>
      </c>
      <c r="L10" s="25"/>
      <c r="M10" s="23">
        <v>633120248489</v>
      </c>
      <c r="N10" s="25"/>
      <c r="O10" s="23">
        <v>664296748060</v>
      </c>
      <c r="P10" s="25"/>
      <c r="Q10" s="23">
        <v>-31176499571</v>
      </c>
      <c r="R10" s="25"/>
    </row>
    <row r="11" spans="1:18" x14ac:dyDescent="0.45">
      <c r="A11" s="4" t="s">
        <v>18</v>
      </c>
      <c r="C11" s="4">
        <f>SUM(C9:$C$10)</f>
        <v>48320300</v>
      </c>
      <c r="E11" s="24">
        <f>SUM(E9:$E$10)</f>
        <v>620125948751</v>
      </c>
      <c r="F11" s="25"/>
      <c r="G11" s="24">
        <f>SUM(G9:$G$10)</f>
        <v>648828418132</v>
      </c>
      <c r="H11" s="25"/>
      <c r="I11" s="24">
        <f>SUM(I9:$I$10)</f>
        <v>-28702469381</v>
      </c>
      <c r="J11" s="25"/>
      <c r="K11" s="24">
        <f>SUM(K9:$K$10)</f>
        <v>49492623</v>
      </c>
      <c r="L11" s="25"/>
      <c r="M11" s="24">
        <f>SUM(M9:$M$10)</f>
        <v>635177755715</v>
      </c>
      <c r="N11" s="25"/>
      <c r="O11" s="24">
        <f>SUM(O9:$O$10)</f>
        <v>666519002097</v>
      </c>
      <c r="P11" s="25"/>
      <c r="Q11" s="24">
        <f>SUM(Q9:$Q$10)</f>
        <v>-31341246382</v>
      </c>
      <c r="R11" s="25"/>
    </row>
    <row r="12" spans="1:18" x14ac:dyDescent="0.45">
      <c r="C12" s="5"/>
      <c r="E12" s="5"/>
      <c r="G12" s="5"/>
      <c r="I12" s="5"/>
      <c r="K12" s="5"/>
      <c r="M12" s="5"/>
      <c r="O12" s="5"/>
      <c r="Q12" s="5"/>
    </row>
    <row r="14" spans="1:18" x14ac:dyDescent="0.45">
      <c r="A14" s="34" t="s">
        <v>143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</row>
  </sheetData>
  <sheetProtection password="D87C" sheet="1" objects="1" scenarios="1" selectLockedCells="1" autoFilter="0" selectUnlockedCell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2"/>
  <sheetViews>
    <sheetView rightToLeft="1" view="pageBreakPreview" zoomScale="60" zoomScaleNormal="100" workbookViewId="0">
      <selection activeCell="Q20" sqref="Q20"/>
    </sheetView>
  </sheetViews>
  <sheetFormatPr defaultColWidth="9.125" defaultRowHeight="18" x14ac:dyDescent="0.45"/>
  <cols>
    <col min="1" max="1" width="25.75" style="1" customWidth="1"/>
    <col min="2" max="2" width="1.375" style="1" customWidth="1"/>
    <col min="3" max="3" width="17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1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.125" style="1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9.5" x14ac:dyDescent="0.45">
      <c r="A5" s="28" t="s">
        <v>144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9.5" x14ac:dyDescent="0.45">
      <c r="C7" s="29" t="s">
        <v>117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39" x14ac:dyDescent="0.45">
      <c r="A8" s="11" t="s">
        <v>104</v>
      </c>
      <c r="C8" s="3" t="s">
        <v>9</v>
      </c>
      <c r="E8" s="3" t="s">
        <v>11</v>
      </c>
      <c r="G8" s="3" t="s">
        <v>141</v>
      </c>
      <c r="I8" s="3" t="s">
        <v>145</v>
      </c>
      <c r="K8" s="3" t="s">
        <v>9</v>
      </c>
      <c r="M8" s="3" t="s">
        <v>11</v>
      </c>
      <c r="O8" s="3" t="s">
        <v>141</v>
      </c>
      <c r="Q8" s="3" t="s">
        <v>145</v>
      </c>
    </row>
    <row r="9" spans="1:17" ht="29.25" customHeight="1" x14ac:dyDescent="0.45">
      <c r="A9" s="6" t="s">
        <v>34</v>
      </c>
      <c r="C9" s="8">
        <v>5220</v>
      </c>
      <c r="E9" s="23">
        <v>22820217759</v>
      </c>
      <c r="F9" s="25"/>
      <c r="G9" s="23">
        <v>22580996899</v>
      </c>
      <c r="H9" s="25"/>
      <c r="I9" s="23">
        <v>239220860</v>
      </c>
      <c r="J9" s="25"/>
      <c r="K9" s="23">
        <v>5220</v>
      </c>
      <c r="L9" s="25"/>
      <c r="M9" s="23">
        <v>22820217759</v>
      </c>
      <c r="N9" s="25"/>
      <c r="O9" s="23">
        <v>22580996899</v>
      </c>
      <c r="P9" s="25"/>
      <c r="Q9" s="23">
        <v>239220860</v>
      </c>
    </row>
    <row r="10" spans="1:17" ht="29.25" customHeight="1" x14ac:dyDescent="0.45">
      <c r="A10" s="6" t="s">
        <v>40</v>
      </c>
      <c r="C10" s="8">
        <v>4000</v>
      </c>
      <c r="E10" s="23">
        <v>3997100000</v>
      </c>
      <c r="F10" s="25"/>
      <c r="G10" s="23">
        <v>3951288689</v>
      </c>
      <c r="H10" s="25"/>
      <c r="I10" s="23">
        <v>45811311</v>
      </c>
      <c r="J10" s="25"/>
      <c r="K10" s="23">
        <v>4000</v>
      </c>
      <c r="L10" s="25"/>
      <c r="M10" s="23">
        <v>3997100000</v>
      </c>
      <c r="N10" s="25"/>
      <c r="O10" s="23">
        <v>3518287194</v>
      </c>
      <c r="P10" s="25"/>
      <c r="Q10" s="23">
        <v>478812806</v>
      </c>
    </row>
    <row r="11" spans="1:17" ht="29.25" customHeight="1" x14ac:dyDescent="0.45">
      <c r="A11" s="6" t="s">
        <v>44</v>
      </c>
      <c r="C11" s="8">
        <v>24920</v>
      </c>
      <c r="E11" s="23">
        <v>24154875010</v>
      </c>
      <c r="F11" s="25"/>
      <c r="G11" s="23">
        <v>23254695034</v>
      </c>
      <c r="H11" s="25"/>
      <c r="I11" s="23">
        <v>900179976</v>
      </c>
      <c r="J11" s="25"/>
      <c r="K11" s="23">
        <v>24920</v>
      </c>
      <c r="L11" s="25"/>
      <c r="M11" s="23">
        <v>24154875010</v>
      </c>
      <c r="N11" s="25"/>
      <c r="O11" s="23">
        <v>22719303474</v>
      </c>
      <c r="P11" s="25"/>
      <c r="Q11" s="23">
        <v>1435571536</v>
      </c>
    </row>
    <row r="12" spans="1:17" ht="29.25" customHeight="1" x14ac:dyDescent="0.45">
      <c r="A12" s="6" t="s">
        <v>47</v>
      </c>
      <c r="C12" s="8">
        <v>2100</v>
      </c>
      <c r="E12" s="23">
        <v>2140447050</v>
      </c>
      <c r="F12" s="25"/>
      <c r="G12" s="23">
        <v>2140447050</v>
      </c>
      <c r="H12" s="25"/>
      <c r="I12" s="19">
        <v>0</v>
      </c>
      <c r="J12" s="25"/>
      <c r="K12" s="23">
        <v>2100</v>
      </c>
      <c r="L12" s="25"/>
      <c r="M12" s="23">
        <v>2140447050</v>
      </c>
      <c r="N12" s="25"/>
      <c r="O12" s="23">
        <v>2140447050</v>
      </c>
      <c r="P12" s="25"/>
      <c r="Q12" s="19">
        <v>0</v>
      </c>
    </row>
    <row r="13" spans="1:17" ht="29.25" customHeight="1" x14ac:dyDescent="0.45">
      <c r="A13" s="6" t="s">
        <v>50</v>
      </c>
      <c r="C13" s="8">
        <v>17000</v>
      </c>
      <c r="E13" s="23">
        <v>10617296875</v>
      </c>
      <c r="F13" s="25"/>
      <c r="G13" s="23">
        <v>10617296875</v>
      </c>
      <c r="H13" s="25"/>
      <c r="I13" s="19">
        <v>0</v>
      </c>
      <c r="J13" s="25"/>
      <c r="K13" s="23">
        <v>17000</v>
      </c>
      <c r="L13" s="25"/>
      <c r="M13" s="23">
        <v>10617296875</v>
      </c>
      <c r="N13" s="25"/>
      <c r="O13" s="23">
        <v>10617296875</v>
      </c>
      <c r="P13" s="25"/>
      <c r="Q13" s="19">
        <v>0</v>
      </c>
    </row>
    <row r="14" spans="1:17" ht="29.25" customHeight="1" x14ac:dyDescent="0.45">
      <c r="A14" s="6" t="s">
        <v>55</v>
      </c>
      <c r="C14" s="8">
        <v>4800</v>
      </c>
      <c r="E14" s="23">
        <v>4985982540</v>
      </c>
      <c r="F14" s="25"/>
      <c r="G14" s="23">
        <v>4748554800</v>
      </c>
      <c r="H14" s="25"/>
      <c r="I14" s="23">
        <v>237427740</v>
      </c>
      <c r="J14" s="25"/>
      <c r="K14" s="23">
        <v>4800</v>
      </c>
      <c r="L14" s="25"/>
      <c r="M14" s="23">
        <v>4985982540</v>
      </c>
      <c r="N14" s="25"/>
      <c r="O14" s="23">
        <v>4815706080</v>
      </c>
      <c r="P14" s="25"/>
      <c r="Q14" s="23">
        <v>170276460</v>
      </c>
    </row>
    <row r="15" spans="1:17" ht="29.25" customHeight="1" x14ac:dyDescent="0.45">
      <c r="A15" s="6" t="s">
        <v>59</v>
      </c>
      <c r="C15" s="8">
        <v>2810</v>
      </c>
      <c r="E15" s="23">
        <v>2695644240</v>
      </c>
      <c r="F15" s="25"/>
      <c r="G15" s="23">
        <v>2695644240</v>
      </c>
      <c r="H15" s="25"/>
      <c r="I15" s="19">
        <v>0</v>
      </c>
      <c r="J15" s="25"/>
      <c r="K15" s="23">
        <v>2810</v>
      </c>
      <c r="L15" s="25"/>
      <c r="M15" s="23">
        <v>2695644240</v>
      </c>
      <c r="N15" s="25"/>
      <c r="O15" s="23">
        <v>2695644240</v>
      </c>
      <c r="P15" s="25"/>
      <c r="Q15" s="19">
        <v>0</v>
      </c>
    </row>
    <row r="16" spans="1:17" ht="29.25" customHeight="1" x14ac:dyDescent="0.45">
      <c r="A16" s="6" t="s">
        <v>63</v>
      </c>
      <c r="C16" s="8">
        <v>19500</v>
      </c>
      <c r="E16" s="23">
        <v>19485862500</v>
      </c>
      <c r="F16" s="25"/>
      <c r="G16" s="23">
        <v>19076659387</v>
      </c>
      <c r="H16" s="25"/>
      <c r="I16" s="23">
        <v>409203113</v>
      </c>
      <c r="J16" s="25"/>
      <c r="K16" s="23">
        <v>19500</v>
      </c>
      <c r="L16" s="25"/>
      <c r="M16" s="23">
        <v>19485862500</v>
      </c>
      <c r="N16" s="25"/>
      <c r="O16" s="23">
        <v>19070813629</v>
      </c>
      <c r="P16" s="25"/>
      <c r="Q16" s="23">
        <v>415048871</v>
      </c>
    </row>
    <row r="17" spans="1:17" ht="29.25" customHeight="1" x14ac:dyDescent="0.45">
      <c r="A17" s="6" t="s">
        <v>17</v>
      </c>
      <c r="C17" s="8">
        <v>1206377928</v>
      </c>
      <c r="E17" s="23">
        <v>15020045066453</v>
      </c>
      <c r="F17" s="25"/>
      <c r="G17" s="23">
        <v>13524371149655</v>
      </c>
      <c r="H17" s="25"/>
      <c r="I17" s="23">
        <v>1495673916798</v>
      </c>
      <c r="J17" s="25"/>
      <c r="K17" s="23">
        <v>1206377928</v>
      </c>
      <c r="L17" s="25"/>
      <c r="M17" s="23">
        <v>15020045066453</v>
      </c>
      <c r="N17" s="25"/>
      <c r="O17" s="23">
        <v>16175705783358</v>
      </c>
      <c r="P17" s="25"/>
      <c r="Q17" s="23">
        <v>-1155660716905</v>
      </c>
    </row>
    <row r="18" spans="1:17" ht="29.25" customHeight="1" x14ac:dyDescent="0.45">
      <c r="A18" s="6" t="s">
        <v>66</v>
      </c>
      <c r="C18" s="8">
        <v>22500</v>
      </c>
      <c r="E18" s="23">
        <v>14839233750</v>
      </c>
      <c r="F18" s="25"/>
      <c r="G18" s="23">
        <v>14839233750</v>
      </c>
      <c r="H18" s="25"/>
      <c r="I18" s="19">
        <v>0</v>
      </c>
      <c r="J18" s="25"/>
      <c r="K18" s="23">
        <v>22500</v>
      </c>
      <c r="L18" s="25"/>
      <c r="M18" s="23">
        <v>14839233750</v>
      </c>
      <c r="N18" s="25"/>
      <c r="O18" s="23">
        <v>14839233750</v>
      </c>
      <c r="P18" s="25"/>
      <c r="Q18" s="19">
        <v>0</v>
      </c>
    </row>
    <row r="19" spans="1:17" x14ac:dyDescent="0.45">
      <c r="A19" s="4" t="s">
        <v>18</v>
      </c>
      <c r="C19" s="4">
        <f>SUM(C9:$C$18)</f>
        <v>1206480778</v>
      </c>
      <c r="E19" s="24">
        <f>SUM(E9:$E$18)</f>
        <v>15125781726177</v>
      </c>
      <c r="F19" s="25"/>
      <c r="G19" s="24">
        <f>SUM(G9:$G$18)</f>
        <v>13628275966379</v>
      </c>
      <c r="H19" s="25"/>
      <c r="I19" s="24">
        <f>SUM(I9:$I$18)</f>
        <v>1497505759798</v>
      </c>
      <c r="J19" s="25"/>
      <c r="K19" s="24">
        <f>SUM(K9:$K$18)</f>
        <v>1206480778</v>
      </c>
      <c r="L19" s="25"/>
      <c r="M19" s="24">
        <f>SUM(M9:$M$18)</f>
        <v>15125781726177</v>
      </c>
      <c r="N19" s="25"/>
      <c r="O19" s="24">
        <f>SUM(O9:$O$18)</f>
        <v>16278703512549</v>
      </c>
      <c r="P19" s="25"/>
      <c r="Q19" s="24">
        <f>SUM(Q9:$Q$18)</f>
        <v>-1152921786372</v>
      </c>
    </row>
    <row r="20" spans="1:17" x14ac:dyDescent="0.45">
      <c r="C20" s="5"/>
      <c r="E20" s="5"/>
      <c r="G20" s="5"/>
      <c r="I20" s="5"/>
      <c r="K20" s="5"/>
      <c r="M20" s="5"/>
      <c r="O20" s="5"/>
      <c r="Q20" s="5"/>
    </row>
    <row r="22" spans="1:17" x14ac:dyDescent="0.45">
      <c r="A22" s="34" t="s">
        <v>143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</row>
  </sheetData>
  <sheetProtection password="D87C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2</vt:lpstr>
      <vt:lpstr>3</vt:lpstr>
      <vt:lpstr>5</vt:lpstr>
      <vt:lpstr>7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2021-05-30T09:37:10Z</dcterms:created>
  <dcterms:modified xsi:type="dcterms:W3CDTF">2021-05-31T11:34:47Z</dcterms:modified>
</cp:coreProperties>
</file>