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89\Desktop\"/>
    </mc:Choice>
  </mc:AlternateContent>
  <bookViews>
    <workbookView xWindow="0" yWindow="0" windowWidth="28800" windowHeight="12330" activeTab="15"/>
  </bookViews>
  <sheets>
    <sheet name="0" sheetId="1" r:id="rId1"/>
    <sheet name="2" sheetId="3" r:id="rId2"/>
    <sheet name="1" sheetId="2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  <fileRecoveryPr repairLoad="1"/>
</workbook>
</file>

<file path=xl/calcChain.xml><?xml version="1.0" encoding="utf-8"?>
<calcChain xmlns="http://schemas.openxmlformats.org/spreadsheetml/2006/main">
  <c r="E9" i="16" l="1"/>
  <c r="C9" i="16"/>
  <c r="I17" i="15"/>
  <c r="K14" i="15" s="1"/>
  <c r="E17" i="15"/>
  <c r="G13" i="15" s="1"/>
  <c r="K16" i="15"/>
  <c r="K12" i="15"/>
  <c r="K9" i="15"/>
  <c r="Q18" i="14"/>
  <c r="O18" i="14"/>
  <c r="M18" i="14"/>
  <c r="K18" i="14"/>
  <c r="I18" i="14"/>
  <c r="G18" i="14"/>
  <c r="E18" i="14"/>
  <c r="C18" i="14"/>
  <c r="U10" i="13"/>
  <c r="S10" i="13"/>
  <c r="Q10" i="13"/>
  <c r="O10" i="13"/>
  <c r="M10" i="13"/>
  <c r="K10" i="13"/>
  <c r="I10" i="13"/>
  <c r="G10" i="13"/>
  <c r="E10" i="13"/>
  <c r="C10" i="13"/>
  <c r="Q19" i="12"/>
  <c r="O19" i="12"/>
  <c r="M19" i="12"/>
  <c r="K19" i="12"/>
  <c r="I19" i="12"/>
  <c r="G19" i="12"/>
  <c r="E19" i="12"/>
  <c r="C19" i="12"/>
  <c r="Q11" i="11"/>
  <c r="O11" i="11"/>
  <c r="M11" i="11"/>
  <c r="K11" i="11"/>
  <c r="I11" i="11"/>
  <c r="G11" i="11"/>
  <c r="E11" i="11"/>
  <c r="C11" i="11"/>
  <c r="S25" i="10"/>
  <c r="Q25" i="10"/>
  <c r="O25" i="10"/>
  <c r="M25" i="10"/>
  <c r="K25" i="10"/>
  <c r="I25" i="10"/>
  <c r="S9" i="9"/>
  <c r="Q9" i="9"/>
  <c r="O9" i="9"/>
  <c r="M9" i="9"/>
  <c r="K9" i="9"/>
  <c r="I9" i="9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9" i="4"/>
  <c r="AG19" i="4"/>
  <c r="AE19" i="4"/>
  <c r="AC19" i="4"/>
  <c r="AA19" i="4"/>
  <c r="Y19" i="4"/>
  <c r="X19" i="4"/>
  <c r="V19" i="4"/>
  <c r="U19" i="4"/>
  <c r="S19" i="4"/>
  <c r="Q19" i="4"/>
  <c r="O19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2" i="8" l="1"/>
  <c r="G11" i="15"/>
  <c r="G9" i="15"/>
  <c r="G10" i="15"/>
  <c r="G12" i="15"/>
  <c r="K10" i="15"/>
  <c r="K15" i="15"/>
  <c r="K11" i="15"/>
  <c r="K13" i="15"/>
  <c r="K17" i="15" l="1"/>
  <c r="G17" i="15"/>
</calcChain>
</file>

<file path=xl/sharedStrings.xml><?xml version="1.0" encoding="utf-8"?>
<sst xmlns="http://schemas.openxmlformats.org/spreadsheetml/2006/main" count="513" uniqueCount="187">
  <si>
    <t>‫بازارگردانی صنعت مس</t>
  </si>
  <si>
    <t>‫صورت وضعیت پورتفوی</t>
  </si>
  <si>
    <t>‫برای ماه منتهی به 1400/03/31</t>
  </si>
  <si>
    <t>‫1- سرمایه گذاری ها</t>
  </si>
  <si>
    <t>‫1-1- سرمایه گذاری در سهام و حق تقدم سهام</t>
  </si>
  <si>
    <t>‫1400/02/31</t>
  </si>
  <si>
    <t>‫تغییرات طی دوره</t>
  </si>
  <si>
    <t>‫1400/03/31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</si>
  <si>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</si>
  <si>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</si>
  <si>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</si>
  <si>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</si>
  <si>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</si>
  <si>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</si>
  <si>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</si>
  <si>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</si>
  <si>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</si>
  <si>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</si>
  <si>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</si>
  <si>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</si>
  <si>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</si>
  <si>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</si>
  <si>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</si>
  <si>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</si>
  <si>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</si>
  <si>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</si>
  <si>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</si>
  <si>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</si>
  <si>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</si>
  <si>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</si>
  <si>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</si>
  <si>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</si>
  <si>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</si>
  <si>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</si>
  <si>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</si>
  <si>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</si>
  <si>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</si>
  <si>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</si>
  <si>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</si>
  <si>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</si>
  <si>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</si>
  <si>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</si>
  <si>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</si>
  <si>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</si>
  <si>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</si>
  <si>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</si>
  <si>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</si>
  <si>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</si>
  <si>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</si>
  <si>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</si>
  <si>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</si>
  <si>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</si>
  <si>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</si>
  <si>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</si>
  <si>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</si>
  <si>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</si>
  <si>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</si>
  <si>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</si>
  <si>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</si>
  <si>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</si>
  <si>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</si>
  <si>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</si>
  <si>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</si>
  <si>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</si>
  <si>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</si>
  <si>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</si>
  <si>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</si>
  <si>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</si>
  <si>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</si>
  <si>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</si>
  <si>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</si>
  <si>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</si>
  <si>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</si>
  <si>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</si>
  <si>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</si>
  <si>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</si>
  <si>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</si>
  <si>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</si>
  <si>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</si>
  <si>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</si>
  <si>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</si>
  <si>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</si>
  <si>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</si>
  <si>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</si>
  <si>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</si>
  <si>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</si>
  <si>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</si>
  <si>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</si>
  <si>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</si>
  <si>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</si>
  <si>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</si>
  <si>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</si>
  <si>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</si>
  <si>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</si>
  <si>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</si>
  <si>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</si>
  <si>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</si>
  <si>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</si>
  <si>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</si>
  <si>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</si>
  <si>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</si>
  <si>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</si>
  <si>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</si>
  <si>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</si>
  <si>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</si>
  <si>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</si>
  <si>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</si>
  <si>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</si>
  <si>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</si>
  <si>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</si>
  <si>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</si>
  <si>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</si>
  <si>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</si>
  <si>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</si>
  <si>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</si>
  <si>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</si>
  <si>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</si>
  <si>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</si>
  <si>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</si>
  <si>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</si>
  <si>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</si>
  <si>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</si>
  <si>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</si>
  <si>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</si>
  <si>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</si>
  <si>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</si>
  <si>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</si>
  <si>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</si>
  <si>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</si>
  <si>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</si>
  <si>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</si>
  <si>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</si>
  <si>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</si>
  <si>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</si>
  <si>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</si>
  <si>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</si>
  <si>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</si>
  <si>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</si>
  <si>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</si>
  <si>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</si>
  <si>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</si>
  <si>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‫1400/03/01</t>
  </si>
  <si>
    <t>‫1400/12/28</t>
  </si>
  <si>
    <t>‫1400/06/22</t>
  </si>
  <si>
    <t>‫1400/06/10</t>
  </si>
  <si>
    <t>‫1400/06/20</t>
  </si>
  <si>
    <t>‫كوتاه مدت-104456340-تجارت</t>
  </si>
  <si>
    <t>‫-</t>
  </si>
  <si>
    <t>‫كوتاه مدت-1182305748704-سپه</t>
  </si>
  <si>
    <t>‫كوتاه مدت-3088100146819221-پاسارگاد</t>
  </si>
  <si>
    <t>‫كوتاه مدت-70020217-شهر</t>
  </si>
  <si>
    <t>‫1400/06/25</t>
  </si>
  <si>
    <t>‫1400/06/28</t>
  </si>
  <si>
    <t>‫1400/06/27</t>
  </si>
  <si>
    <t>‫1400/05/05</t>
  </si>
  <si>
    <t>‫بلند مدت-3089012146819222-پاسارگاد</t>
  </si>
  <si>
    <t>‫بلند مدت-3089012146819223-پاسارگاد</t>
  </si>
  <si>
    <t>‫بلند مدت-3089012146819224-پاسارگاد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</si>
  <si>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</si>
  <si>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</si>
  <si>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</si>
  <si>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</si>
  <si>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</si>
  <si>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</si>
  <si>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</si>
  <si>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</si>
  <si>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</si>
  <si>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</si>
  <si>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</si>
  <si>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</si>
  <si>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</si>
  <si>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</si>
  <si>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</si>
  <si>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</si>
  <si>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</si>
  <si>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</si>
  <si>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</si>
  <si>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پاسارگاد</t>
  </si>
  <si>
    <t>‫سپرده بانکی کوتاه مدت - تجارت</t>
  </si>
  <si>
    <t>‫سپرده بانکی کوتاه مدت - سپه</t>
  </si>
  <si>
    <t>‫سپرده بانکی کوتاه مدت - شهر</t>
  </si>
  <si>
    <t>‫سپرده بانکی کوتاه مدت - پاسارگاد</t>
  </si>
  <si>
    <t>‫3089012146819222</t>
  </si>
  <si>
    <t>‫3089012146819223</t>
  </si>
  <si>
    <t>‫3089012146819224</t>
  </si>
  <si>
    <t>‫4-2- سایر درآمدها: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</si>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</sst>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5" x14ac:knownFonts="1">
    <font>
      <sz val="11"/>
      <color indexed="8"/>
      <name val="Calibri"/>
      <family val="2"/>
      <scheme val="minor"/>
    </font>
    <font>
      <b/>
      <u/>
      <sz val="12"/>
      <name val="B Zar"/>
      <charset val="178"/>
    </font>
    <font>
      <sz val="12"/>
      <color indexed="8"/>
      <name val="B Zar"/>
      <charset val="178"/>
    </font>
    <font>
      <b/>
      <sz val="12"/>
      <name val="B Zar"/>
      <charset val="178"/>
    </font>
    <font>
      <sz val="12"/>
      <name val="B Zar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164" fontId="2" fillId="0" borderId="0" xfId="0" applyNumberFormat="1" applyFont="1" applyAlignment="1">
      <alignment horizontal="center"/>
    </xf>
    <xf numFmtId="3" fontId="2" fillId="0" borderId="0" xfId="0" applyNumberFormat="1" applyFont="1"/>
    <xf numFmtId="37" fontId="2" fillId="0" borderId="0" xfId="0" applyNumberFormat="1" applyFont="1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6384" width="9.140625" style="1"/>
  </cols>
  <sheetData>
    <row r="22" spans="1:10" ht="39.950000000000003" customHeight="1" x14ac:dyDescent="0.6">
      <c r="A22" s="27" t="s">
        <v>0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39.950000000000003" customHeight="1" x14ac:dyDescent="0.6">
      <c r="A23" s="27" t="s">
        <v>1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39.950000000000003" customHeight="1" x14ac:dyDescent="0.6">
      <c r="A24" s="27" t="s">
        <v>2</v>
      </c>
      <c r="B24" s="28"/>
      <c r="C24" s="28"/>
      <c r="D24" s="28"/>
      <c r="E24" s="28"/>
      <c r="F24" s="28"/>
      <c r="G24" s="28"/>
      <c r="H24" s="28"/>
      <c r="I24" s="28"/>
      <c r="J24" s="28"/>
    </row>
  </sheetData>
  <sheetProtection algorithmName="SHA-512" hashValue="qfOWkgdDZMh1PJ9Dw4O7q/wzFDwNAAGgN/uw73gMZ8dJZ49Fda2PwAgonwGeSLDGuk3FmA8mk6IjSiXVhcz6aw==" saltValue="qVbbMU5tWLZig7CD0TBg/A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x14ac:dyDescent="0.6">
      <c r="A5" s="29" t="s">
        <v>136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x14ac:dyDescent="0.6">
      <c r="I7" s="30" t="s">
        <v>129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42" x14ac:dyDescent="0.6">
      <c r="A8" s="14" t="s">
        <v>115</v>
      </c>
      <c r="C8" s="11" t="s">
        <v>137</v>
      </c>
      <c r="E8" s="11" t="s">
        <v>31</v>
      </c>
      <c r="G8" s="11" t="s">
        <v>84</v>
      </c>
      <c r="I8" s="11" t="s">
        <v>138</v>
      </c>
      <c r="K8" s="11" t="s">
        <v>134</v>
      </c>
      <c r="M8" s="11" t="s">
        <v>139</v>
      </c>
      <c r="O8" s="11" t="s">
        <v>138</v>
      </c>
      <c r="Q8" s="11" t="s">
        <v>134</v>
      </c>
      <c r="S8" s="11" t="s">
        <v>139</v>
      </c>
    </row>
    <row r="9" spans="1:19" ht="63" x14ac:dyDescent="0.6">
      <c r="A9" s="12" t="s">
        <v>140</v>
      </c>
      <c r="C9" s="10" t="s">
        <v>141</v>
      </c>
      <c r="E9" s="10" t="s">
        <v>142</v>
      </c>
      <c r="G9" s="10" t="s">
        <v>109</v>
      </c>
      <c r="I9" s="21">
        <v>518082168</v>
      </c>
      <c r="J9" s="23"/>
      <c r="K9" s="21">
        <v>-2802228</v>
      </c>
      <c r="L9" s="23"/>
      <c r="M9" s="21">
        <v>515279940</v>
      </c>
      <c r="N9" s="23"/>
      <c r="O9" s="21">
        <v>9767068452</v>
      </c>
      <c r="P9" s="23"/>
      <c r="Q9" s="21">
        <v>-449135</v>
      </c>
      <c r="R9" s="23"/>
      <c r="S9" s="21">
        <v>9766619317</v>
      </c>
    </row>
    <row r="10" spans="1:19" ht="42" x14ac:dyDescent="0.6">
      <c r="A10" s="12" t="s">
        <v>40</v>
      </c>
      <c r="C10" s="10" t="s">
        <v>143</v>
      </c>
      <c r="E10" s="10" t="s">
        <v>42</v>
      </c>
      <c r="G10" s="10" t="s">
        <v>43</v>
      </c>
      <c r="I10" s="21">
        <v>54816573</v>
      </c>
      <c r="J10" s="23"/>
      <c r="K10" s="20">
        <v>0</v>
      </c>
      <c r="L10" s="23"/>
      <c r="M10" s="21">
        <v>54816573</v>
      </c>
      <c r="N10" s="23"/>
      <c r="O10" s="21">
        <v>190462867</v>
      </c>
      <c r="P10" s="23"/>
      <c r="Q10" s="20">
        <v>0</v>
      </c>
      <c r="R10" s="23"/>
      <c r="S10" s="21">
        <v>190462867</v>
      </c>
    </row>
    <row r="11" spans="1:19" ht="42" x14ac:dyDescent="0.6">
      <c r="A11" s="12" t="s">
        <v>44</v>
      </c>
      <c r="C11" s="10" t="s">
        <v>144</v>
      </c>
      <c r="E11" s="10" t="s">
        <v>46</v>
      </c>
      <c r="G11" s="10" t="s">
        <v>43</v>
      </c>
      <c r="I11" s="21">
        <v>339181982</v>
      </c>
      <c r="J11" s="23"/>
      <c r="K11" s="20">
        <v>0</v>
      </c>
      <c r="L11" s="23"/>
      <c r="M11" s="21">
        <v>339181982</v>
      </c>
      <c r="N11" s="23"/>
      <c r="O11" s="21">
        <v>990235188</v>
      </c>
      <c r="P11" s="23"/>
      <c r="Q11" s="20">
        <v>0</v>
      </c>
      <c r="R11" s="23"/>
      <c r="S11" s="21">
        <v>990235188</v>
      </c>
    </row>
    <row r="12" spans="1:19" ht="42" x14ac:dyDescent="0.6">
      <c r="A12" s="12" t="s">
        <v>47</v>
      </c>
      <c r="C12" s="10" t="s">
        <v>145</v>
      </c>
      <c r="E12" s="10" t="s">
        <v>49</v>
      </c>
      <c r="G12" s="10" t="s">
        <v>43</v>
      </c>
      <c r="I12" s="21">
        <v>28680068</v>
      </c>
      <c r="J12" s="23"/>
      <c r="K12" s="20">
        <v>0</v>
      </c>
      <c r="L12" s="23"/>
      <c r="M12" s="21">
        <v>28680068</v>
      </c>
      <c r="N12" s="23"/>
      <c r="O12" s="21">
        <v>85347911</v>
      </c>
      <c r="P12" s="23"/>
      <c r="Q12" s="20">
        <v>0</v>
      </c>
      <c r="R12" s="23"/>
      <c r="S12" s="21">
        <v>85347911</v>
      </c>
    </row>
    <row r="13" spans="1:19" ht="42" x14ac:dyDescent="0.6">
      <c r="A13" s="12" t="s">
        <v>146</v>
      </c>
      <c r="C13" s="10" t="s">
        <v>141</v>
      </c>
      <c r="E13" s="10" t="s">
        <v>147</v>
      </c>
      <c r="G13" s="20" t="s">
        <v>39</v>
      </c>
      <c r="I13" s="21">
        <v>177328194</v>
      </c>
      <c r="J13" s="23"/>
      <c r="K13" s="20">
        <v>0</v>
      </c>
      <c r="L13" s="23"/>
      <c r="M13" s="21">
        <v>177328194</v>
      </c>
      <c r="N13" s="23"/>
      <c r="O13" s="21">
        <v>191833224</v>
      </c>
      <c r="P13" s="23"/>
      <c r="Q13" s="20">
        <v>0</v>
      </c>
      <c r="R13" s="23"/>
      <c r="S13" s="21">
        <v>191833224</v>
      </c>
    </row>
    <row r="14" spans="1:19" ht="42" x14ac:dyDescent="0.6">
      <c r="A14" s="12" t="s">
        <v>148</v>
      </c>
      <c r="C14" s="10" t="s">
        <v>141</v>
      </c>
      <c r="E14" s="10" t="s">
        <v>147</v>
      </c>
      <c r="G14" s="20" t="s">
        <v>39</v>
      </c>
      <c r="I14" s="21">
        <v>5095</v>
      </c>
      <c r="J14" s="23"/>
      <c r="K14" s="20">
        <v>0</v>
      </c>
      <c r="L14" s="23"/>
      <c r="M14" s="21">
        <v>5095</v>
      </c>
      <c r="N14" s="23"/>
      <c r="O14" s="21">
        <v>5095</v>
      </c>
      <c r="P14" s="23"/>
      <c r="Q14" s="20">
        <v>0</v>
      </c>
      <c r="R14" s="23"/>
      <c r="S14" s="21">
        <v>5095</v>
      </c>
    </row>
    <row r="15" spans="1:19" ht="63" x14ac:dyDescent="0.6">
      <c r="A15" s="12" t="s">
        <v>149</v>
      </c>
      <c r="C15" s="10" t="s">
        <v>141</v>
      </c>
      <c r="E15" s="10" t="s">
        <v>147</v>
      </c>
      <c r="G15" s="20" t="s">
        <v>39</v>
      </c>
      <c r="I15" s="21">
        <v>7025968</v>
      </c>
      <c r="J15" s="23"/>
      <c r="K15" s="20">
        <v>0</v>
      </c>
      <c r="L15" s="23"/>
      <c r="M15" s="21">
        <v>7025968</v>
      </c>
      <c r="N15" s="23"/>
      <c r="O15" s="21">
        <v>7035554</v>
      </c>
      <c r="P15" s="23"/>
      <c r="Q15" s="20">
        <v>0</v>
      </c>
      <c r="R15" s="23"/>
      <c r="S15" s="21">
        <v>7035554</v>
      </c>
    </row>
    <row r="16" spans="1:19" ht="42" x14ac:dyDescent="0.6">
      <c r="A16" s="12" t="s">
        <v>150</v>
      </c>
      <c r="C16" s="10" t="s">
        <v>141</v>
      </c>
      <c r="E16" s="10" t="s">
        <v>147</v>
      </c>
      <c r="G16" s="20" t="s">
        <v>39</v>
      </c>
      <c r="I16" s="21">
        <v>245193</v>
      </c>
      <c r="J16" s="23"/>
      <c r="K16" s="20">
        <v>0</v>
      </c>
      <c r="L16" s="23"/>
      <c r="M16" s="21">
        <v>245193</v>
      </c>
      <c r="N16" s="23"/>
      <c r="O16" s="21">
        <v>5764898</v>
      </c>
      <c r="P16" s="23"/>
      <c r="Q16" s="20">
        <v>0</v>
      </c>
      <c r="R16" s="23"/>
      <c r="S16" s="21">
        <v>5764898</v>
      </c>
    </row>
    <row r="17" spans="1:19" ht="42" x14ac:dyDescent="0.6">
      <c r="A17" s="12" t="s">
        <v>50</v>
      </c>
      <c r="C17" s="10" t="s">
        <v>151</v>
      </c>
      <c r="E17" s="10" t="s">
        <v>53</v>
      </c>
      <c r="G17" s="10" t="s">
        <v>54</v>
      </c>
      <c r="I17" s="21">
        <v>256644869</v>
      </c>
      <c r="J17" s="23"/>
      <c r="K17" s="20">
        <v>0</v>
      </c>
      <c r="L17" s="23"/>
      <c r="M17" s="21">
        <v>256644869</v>
      </c>
      <c r="N17" s="23"/>
      <c r="O17" s="21">
        <v>746354829</v>
      </c>
      <c r="P17" s="23"/>
      <c r="Q17" s="20">
        <v>0</v>
      </c>
      <c r="R17" s="23"/>
      <c r="S17" s="21">
        <v>746354829</v>
      </c>
    </row>
    <row r="18" spans="1:19" ht="42" x14ac:dyDescent="0.6">
      <c r="A18" s="12" t="s">
        <v>55</v>
      </c>
      <c r="C18" s="10" t="s">
        <v>57</v>
      </c>
      <c r="E18" s="10" t="s">
        <v>57</v>
      </c>
      <c r="G18" s="10" t="s">
        <v>58</v>
      </c>
      <c r="I18" s="21">
        <v>64900257</v>
      </c>
      <c r="J18" s="23"/>
      <c r="K18" s="20">
        <v>0</v>
      </c>
      <c r="L18" s="23"/>
      <c r="M18" s="21">
        <v>64900257</v>
      </c>
      <c r="N18" s="23"/>
      <c r="O18" s="21">
        <v>208138687</v>
      </c>
      <c r="P18" s="23"/>
      <c r="Q18" s="20">
        <v>0</v>
      </c>
      <c r="R18" s="23"/>
      <c r="S18" s="21">
        <v>208138687</v>
      </c>
    </row>
    <row r="19" spans="1:19" ht="42" x14ac:dyDescent="0.6">
      <c r="A19" s="12" t="s">
        <v>59</v>
      </c>
      <c r="C19" s="10" t="s">
        <v>152</v>
      </c>
      <c r="E19" s="10" t="s">
        <v>62</v>
      </c>
      <c r="G19" s="10" t="s">
        <v>54</v>
      </c>
      <c r="I19" s="21">
        <v>43883106</v>
      </c>
      <c r="J19" s="23"/>
      <c r="K19" s="20">
        <v>0</v>
      </c>
      <c r="L19" s="23"/>
      <c r="M19" s="21">
        <v>43883106</v>
      </c>
      <c r="N19" s="23"/>
      <c r="O19" s="21">
        <v>128463448</v>
      </c>
      <c r="P19" s="23"/>
      <c r="Q19" s="20">
        <v>0</v>
      </c>
      <c r="R19" s="23"/>
      <c r="S19" s="21">
        <v>128463448</v>
      </c>
    </row>
    <row r="20" spans="1:19" ht="42" x14ac:dyDescent="0.6">
      <c r="A20" s="12" t="s">
        <v>63</v>
      </c>
      <c r="C20" s="10" t="s">
        <v>153</v>
      </c>
      <c r="E20" s="10" t="s">
        <v>65</v>
      </c>
      <c r="G20" s="10" t="s">
        <v>54</v>
      </c>
      <c r="I20" s="21">
        <v>303948028</v>
      </c>
      <c r="J20" s="23"/>
      <c r="K20" s="20">
        <v>0</v>
      </c>
      <c r="L20" s="23"/>
      <c r="M20" s="21">
        <v>303948028</v>
      </c>
      <c r="N20" s="23"/>
      <c r="O20" s="21">
        <v>891481517</v>
      </c>
      <c r="P20" s="23"/>
      <c r="Q20" s="20">
        <v>0</v>
      </c>
      <c r="R20" s="23"/>
      <c r="S20" s="21">
        <v>891481517</v>
      </c>
    </row>
    <row r="21" spans="1:19" ht="42" x14ac:dyDescent="0.6">
      <c r="A21" s="12" t="s">
        <v>66</v>
      </c>
      <c r="C21" s="10" t="s">
        <v>154</v>
      </c>
      <c r="E21" s="10" t="s">
        <v>68</v>
      </c>
      <c r="G21" s="10" t="s">
        <v>69</v>
      </c>
      <c r="I21" s="21">
        <v>354640714</v>
      </c>
      <c r="J21" s="23"/>
      <c r="K21" s="20">
        <v>0</v>
      </c>
      <c r="L21" s="23"/>
      <c r="M21" s="21">
        <v>354640714</v>
      </c>
      <c r="N21" s="23"/>
      <c r="O21" s="21">
        <v>1032890763</v>
      </c>
      <c r="P21" s="23"/>
      <c r="Q21" s="20">
        <v>0</v>
      </c>
      <c r="R21" s="23"/>
      <c r="S21" s="21">
        <v>1032890763</v>
      </c>
    </row>
    <row r="22" spans="1:19" ht="63" x14ac:dyDescent="0.6">
      <c r="A22" s="12" t="s">
        <v>155</v>
      </c>
      <c r="C22" s="10" t="s">
        <v>141</v>
      </c>
      <c r="E22" s="10" t="s">
        <v>142</v>
      </c>
      <c r="G22" s="10" t="s">
        <v>109</v>
      </c>
      <c r="I22" s="20">
        <v>0</v>
      </c>
      <c r="J22" s="18"/>
      <c r="K22" s="20">
        <v>0</v>
      </c>
      <c r="L22" s="18"/>
      <c r="M22" s="20">
        <v>0</v>
      </c>
      <c r="N22" s="21"/>
      <c r="O22" s="21">
        <v>3024657534</v>
      </c>
      <c r="P22" s="23"/>
      <c r="Q22" s="21">
        <v>-179654</v>
      </c>
      <c r="R22" s="23"/>
      <c r="S22" s="21">
        <v>3024477880</v>
      </c>
    </row>
    <row r="23" spans="1:19" ht="63" x14ac:dyDescent="0.6">
      <c r="A23" s="12" t="s">
        <v>156</v>
      </c>
      <c r="C23" s="10" t="s">
        <v>141</v>
      </c>
      <c r="E23" s="10" t="s">
        <v>142</v>
      </c>
      <c r="G23" s="10" t="s">
        <v>109</v>
      </c>
      <c r="I23" s="20">
        <v>0</v>
      </c>
      <c r="J23" s="18"/>
      <c r="K23" s="20">
        <v>0</v>
      </c>
      <c r="L23" s="18"/>
      <c r="M23" s="20">
        <v>0</v>
      </c>
      <c r="N23" s="21"/>
      <c r="O23" s="21">
        <v>2958904109</v>
      </c>
      <c r="P23" s="23"/>
      <c r="Q23" s="21">
        <v>-179654</v>
      </c>
      <c r="R23" s="23"/>
      <c r="S23" s="21">
        <v>2958724455</v>
      </c>
    </row>
    <row r="24" spans="1:19" ht="63" x14ac:dyDescent="0.6">
      <c r="A24" s="12" t="s">
        <v>157</v>
      </c>
      <c r="C24" s="10" t="s">
        <v>141</v>
      </c>
      <c r="E24" s="10" t="s">
        <v>142</v>
      </c>
      <c r="G24" s="10" t="s">
        <v>109</v>
      </c>
      <c r="I24" s="20">
        <v>0</v>
      </c>
      <c r="J24" s="18"/>
      <c r="K24" s="20">
        <v>0</v>
      </c>
      <c r="L24" s="18"/>
      <c r="M24" s="20">
        <v>0</v>
      </c>
      <c r="N24" s="21"/>
      <c r="O24" s="21">
        <v>1183561644</v>
      </c>
      <c r="P24" s="23"/>
      <c r="Q24" s="21">
        <v>-71862</v>
      </c>
      <c r="R24" s="23"/>
      <c r="S24" s="21">
        <v>1183489782</v>
      </c>
    </row>
    <row r="25" spans="1:19" x14ac:dyDescent="0.6">
      <c r="A25" s="6" t="s">
        <v>18</v>
      </c>
      <c r="I25" s="22">
        <f>SUM(I9:$I$24)</f>
        <v>2149382215</v>
      </c>
      <c r="J25" s="23"/>
      <c r="K25" s="22">
        <f>SUM(K9:$K$24)</f>
        <v>-2802228</v>
      </c>
      <c r="L25" s="23"/>
      <c r="M25" s="22">
        <f>SUM(M9:$M$24)</f>
        <v>2146579987</v>
      </c>
      <c r="N25" s="23"/>
      <c r="O25" s="22">
        <f>SUM(O9:$O$24)</f>
        <v>21412205720</v>
      </c>
      <c r="P25" s="23"/>
      <c r="Q25" s="22">
        <f>SUM(Q9:$Q$24)</f>
        <v>-880305</v>
      </c>
      <c r="R25" s="23"/>
      <c r="S25" s="22">
        <f>SUM(S9:$S$24)</f>
        <v>21411325415</v>
      </c>
    </row>
    <row r="26" spans="1:19" x14ac:dyDescent="0.6">
      <c r="I26" s="8"/>
      <c r="K26" s="8"/>
      <c r="M26" s="8"/>
      <c r="O26" s="8"/>
      <c r="Q26" s="8"/>
      <c r="S26" s="8"/>
    </row>
  </sheetData>
  <sheetProtection algorithmName="SHA-512" hashValue="zhFNKmehrjaLKw4LUbG6T9bsPBy8y2kaKh1y8N8sADGMrHe2QntebcVNOBFQGRPjDOJdnK8cm+7TeYxJ88OJwQ==" saltValue="hBxZtGKg2hvc3c8Dc6pM8A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8.1406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" style="1" customWidth="1"/>
    <col min="10" max="10" width="1.42578125" style="1" customWidth="1"/>
    <col min="11" max="11" width="13.5703125" style="1" bestFit="1" customWidth="1"/>
    <col min="12" max="12" width="1.42578125" style="1" customWidth="1"/>
    <col min="13" max="13" width="19.42578125" style="1" bestFit="1" customWidth="1"/>
    <col min="14" max="14" width="1.42578125" style="1" customWidth="1"/>
    <col min="15" max="15" width="19.42578125" style="1" bestFit="1" customWidth="1"/>
    <col min="16" max="16" width="1.42578125" style="1" customWidth="1"/>
    <col min="17" max="17" width="18.85546875" style="1" bestFit="1" customWidth="1"/>
    <col min="18" max="16384" width="9.140625" style="1"/>
  </cols>
  <sheetData>
    <row r="1" spans="1:17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x14ac:dyDescent="0.6">
      <c r="A5" s="29" t="s">
        <v>158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x14ac:dyDescent="0.6">
      <c r="C7" s="30" t="s">
        <v>129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42" x14ac:dyDescent="0.6">
      <c r="A8" s="14" t="s">
        <v>115</v>
      </c>
      <c r="C8" s="11" t="s">
        <v>9</v>
      </c>
      <c r="E8" s="11" t="s">
        <v>11</v>
      </c>
      <c r="G8" s="11" t="s">
        <v>159</v>
      </c>
      <c r="I8" s="11" t="s">
        <v>160</v>
      </c>
      <c r="K8" s="11" t="s">
        <v>9</v>
      </c>
      <c r="M8" s="11" t="s">
        <v>11</v>
      </c>
      <c r="O8" s="11" t="s">
        <v>159</v>
      </c>
      <c r="Q8" s="11" t="s">
        <v>160</v>
      </c>
    </row>
    <row r="9" spans="1:17" ht="42" x14ac:dyDescent="0.6">
      <c r="A9" s="12" t="s">
        <v>40</v>
      </c>
      <c r="C9" s="19">
        <v>0</v>
      </c>
      <c r="D9" s="19"/>
      <c r="E9" s="19">
        <v>0</v>
      </c>
      <c r="F9" s="19"/>
      <c r="G9" s="19">
        <v>0</v>
      </c>
      <c r="H9" s="19"/>
      <c r="I9" s="19">
        <v>0</v>
      </c>
      <c r="J9" s="10"/>
      <c r="K9" s="4">
        <v>2100</v>
      </c>
      <c r="M9" s="4">
        <v>2057507226</v>
      </c>
      <c r="O9" s="4">
        <v>2222254037</v>
      </c>
      <c r="Q9" s="21">
        <v>-164746811</v>
      </c>
    </row>
    <row r="10" spans="1:17" x14ac:dyDescent="0.6">
      <c r="A10" s="12" t="s">
        <v>17</v>
      </c>
      <c r="C10" s="4">
        <v>4569175</v>
      </c>
      <c r="E10" s="4">
        <v>56728892445</v>
      </c>
      <c r="G10" s="4">
        <v>61134104611</v>
      </c>
      <c r="I10" s="21">
        <v>-4405212166</v>
      </c>
      <c r="K10" s="4">
        <v>54059698</v>
      </c>
      <c r="M10" s="4">
        <v>689849140934</v>
      </c>
      <c r="O10" s="4">
        <v>725430852671</v>
      </c>
      <c r="Q10" s="21">
        <v>-35581711737</v>
      </c>
    </row>
    <row r="11" spans="1:17" x14ac:dyDescent="0.6">
      <c r="A11" s="6" t="s">
        <v>18</v>
      </c>
      <c r="C11" s="6">
        <f>SUM(C9:$C$10)</f>
        <v>4569175</v>
      </c>
      <c r="E11" s="6">
        <f>SUM(E9:$E$10)</f>
        <v>56728892445</v>
      </c>
      <c r="G11" s="6">
        <f>SUM(G9:$G$10)</f>
        <v>61134104611</v>
      </c>
      <c r="I11" s="22">
        <f>SUM(I9:$I$10)</f>
        <v>-4405212166</v>
      </c>
      <c r="K11" s="6">
        <f>SUM(K9:$K$10)</f>
        <v>54061798</v>
      </c>
      <c r="M11" s="6">
        <f>SUM(M9:$M$10)</f>
        <v>691906648160</v>
      </c>
      <c r="O11" s="6">
        <f>SUM(O9:$O$10)</f>
        <v>727653106708</v>
      </c>
      <c r="Q11" s="22">
        <f>SUM(Q9:$Q$10)</f>
        <v>-35746458548</v>
      </c>
    </row>
    <row r="12" spans="1:17" x14ac:dyDescent="0.6">
      <c r="C12" s="8"/>
      <c r="E12" s="8"/>
      <c r="G12" s="8"/>
      <c r="I12" s="8"/>
      <c r="K12" s="8"/>
      <c r="M12" s="8"/>
      <c r="O12" s="8"/>
      <c r="Q12" s="8"/>
    </row>
    <row r="14" spans="1:17" x14ac:dyDescent="0.6">
      <c r="A14" s="35" t="s">
        <v>161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"/>
    </row>
  </sheetData>
  <sheetProtection algorithmName="SHA-512" hashValue="rfFmxgIbsLdcEQW3PtfimNVCHOzbpioUGmqKkDkj0XYKFj5t6VxKq/k789ss/NZDuC/czcdCEkePkJ5BRNqqKw==" saltValue="oSUObbkOkpZBEo93cc7MHw==" spinCount="100000" sheet="1" objects="1" scenarios="1" selectLockedCells="1" autoFilter="0" selectUnlockedCell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1.28515625" style="1" customWidth="1"/>
    <col min="2" max="2" width="1.42578125" style="1" customWidth="1"/>
    <col min="3" max="3" width="16.7109375" style="1" bestFit="1" customWidth="1"/>
    <col min="4" max="4" width="1.42578125" style="1" customWidth="1"/>
    <col min="5" max="5" width="22.7109375" style="1" bestFit="1" customWidth="1"/>
    <col min="6" max="6" width="1.42578125" style="1" customWidth="1"/>
    <col min="7" max="7" width="22.7109375" style="1" bestFit="1" customWidth="1"/>
    <col min="8" max="8" width="1.42578125" style="1" customWidth="1"/>
    <col min="9" max="9" width="22.140625" style="1" bestFit="1" customWidth="1"/>
    <col min="10" max="10" width="1.42578125" style="1" customWidth="1"/>
    <col min="11" max="11" width="16.7109375" style="1" bestFit="1" customWidth="1"/>
    <col min="12" max="12" width="1.42578125" style="1" customWidth="1"/>
    <col min="13" max="13" width="22.7109375" style="1" bestFit="1" customWidth="1"/>
    <col min="14" max="14" width="1.42578125" style="1" customWidth="1"/>
    <col min="15" max="15" width="22.7109375" style="1" bestFit="1" customWidth="1"/>
    <col min="16" max="16" width="1.42578125" style="1" customWidth="1"/>
    <col min="17" max="17" width="22.140625" style="1" bestFit="1" customWidth="1"/>
    <col min="18" max="16384" width="9.140625" style="1"/>
  </cols>
  <sheetData>
    <row r="1" spans="1:17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x14ac:dyDescent="0.6">
      <c r="A5" s="29" t="s">
        <v>162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x14ac:dyDescent="0.6">
      <c r="C7" s="30" t="s">
        <v>129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42" x14ac:dyDescent="0.6">
      <c r="A8" s="14" t="s">
        <v>115</v>
      </c>
      <c r="C8" s="11" t="s">
        <v>9</v>
      </c>
      <c r="E8" s="11" t="s">
        <v>11</v>
      </c>
      <c r="G8" s="11" t="s">
        <v>159</v>
      </c>
      <c r="I8" s="11" t="s">
        <v>163</v>
      </c>
      <c r="K8" s="11" t="s">
        <v>9</v>
      </c>
      <c r="M8" s="11" t="s">
        <v>11</v>
      </c>
      <c r="O8" s="11" t="s">
        <v>159</v>
      </c>
      <c r="Q8" s="11" t="s">
        <v>163</v>
      </c>
    </row>
    <row r="9" spans="1:17" ht="42" x14ac:dyDescent="0.6">
      <c r="A9" s="12" t="s">
        <v>34</v>
      </c>
      <c r="C9" s="4">
        <v>5220</v>
      </c>
      <c r="E9" s="21">
        <v>23091846964</v>
      </c>
      <c r="F9" s="23"/>
      <c r="G9" s="21">
        <v>22820217759</v>
      </c>
      <c r="H9" s="23"/>
      <c r="I9" s="21">
        <v>271629205</v>
      </c>
      <c r="J9" s="23"/>
      <c r="K9" s="21">
        <v>5220</v>
      </c>
      <c r="L9" s="23"/>
      <c r="M9" s="21">
        <v>23091846964</v>
      </c>
      <c r="N9" s="23"/>
      <c r="O9" s="21">
        <v>22580996899</v>
      </c>
      <c r="P9" s="23"/>
      <c r="Q9" s="21">
        <v>510850065</v>
      </c>
    </row>
    <row r="10" spans="1:17" ht="42" x14ac:dyDescent="0.6">
      <c r="A10" s="12" t="s">
        <v>40</v>
      </c>
      <c r="C10" s="4">
        <v>4000</v>
      </c>
      <c r="E10" s="21">
        <v>3997100000</v>
      </c>
      <c r="F10" s="23"/>
      <c r="G10" s="21">
        <v>3997100000</v>
      </c>
      <c r="H10" s="23"/>
      <c r="I10" s="20">
        <v>0</v>
      </c>
      <c r="J10" s="23"/>
      <c r="K10" s="21">
        <v>4000</v>
      </c>
      <c r="L10" s="23"/>
      <c r="M10" s="21">
        <v>3997100000</v>
      </c>
      <c r="N10" s="23"/>
      <c r="O10" s="21">
        <v>3518287194</v>
      </c>
      <c r="P10" s="23"/>
      <c r="Q10" s="21">
        <v>478812806</v>
      </c>
    </row>
    <row r="11" spans="1:17" ht="42" x14ac:dyDescent="0.6">
      <c r="A11" s="12" t="s">
        <v>44</v>
      </c>
      <c r="C11" s="4">
        <v>24920</v>
      </c>
      <c r="E11" s="21">
        <v>24503502072</v>
      </c>
      <c r="F11" s="23"/>
      <c r="G11" s="21">
        <v>24154875010</v>
      </c>
      <c r="H11" s="23"/>
      <c r="I11" s="21">
        <v>348627062</v>
      </c>
      <c r="J11" s="23"/>
      <c r="K11" s="21">
        <v>24920</v>
      </c>
      <c r="L11" s="23"/>
      <c r="M11" s="21">
        <v>24503502072</v>
      </c>
      <c r="N11" s="23"/>
      <c r="O11" s="21">
        <v>22719303474</v>
      </c>
      <c r="P11" s="23"/>
      <c r="Q11" s="21">
        <v>1784198598</v>
      </c>
    </row>
    <row r="12" spans="1:17" ht="42" x14ac:dyDescent="0.6">
      <c r="A12" s="12" t="s">
        <v>47</v>
      </c>
      <c r="C12" s="4">
        <v>2100</v>
      </c>
      <c r="E12" s="21">
        <v>2140447050</v>
      </c>
      <c r="F12" s="23"/>
      <c r="G12" s="21">
        <v>2140447050</v>
      </c>
      <c r="H12" s="23"/>
      <c r="I12" s="20">
        <v>0</v>
      </c>
      <c r="J12" s="23"/>
      <c r="K12" s="21">
        <v>2100</v>
      </c>
      <c r="L12" s="23"/>
      <c r="M12" s="21">
        <v>2140447050</v>
      </c>
      <c r="N12" s="23"/>
      <c r="O12" s="21">
        <v>2140447050</v>
      </c>
      <c r="P12" s="23"/>
      <c r="Q12" s="20">
        <v>0</v>
      </c>
    </row>
    <row r="13" spans="1:17" ht="42" x14ac:dyDescent="0.6">
      <c r="A13" s="12" t="s">
        <v>50</v>
      </c>
      <c r="C13" s="4">
        <v>17000</v>
      </c>
      <c r="E13" s="21">
        <v>10617296875</v>
      </c>
      <c r="F13" s="23"/>
      <c r="G13" s="21">
        <v>10617296875</v>
      </c>
      <c r="H13" s="23"/>
      <c r="I13" s="20">
        <v>0</v>
      </c>
      <c r="J13" s="23"/>
      <c r="K13" s="21">
        <v>17000</v>
      </c>
      <c r="L13" s="23"/>
      <c r="M13" s="21">
        <v>10617296875</v>
      </c>
      <c r="N13" s="23"/>
      <c r="O13" s="21">
        <v>10617296875</v>
      </c>
      <c r="P13" s="23"/>
      <c r="Q13" s="20">
        <v>0</v>
      </c>
    </row>
    <row r="14" spans="1:17" ht="42" x14ac:dyDescent="0.6">
      <c r="A14" s="12" t="s">
        <v>55</v>
      </c>
      <c r="C14" s="4">
        <v>4800</v>
      </c>
      <c r="E14" s="21">
        <v>4985982540</v>
      </c>
      <c r="F14" s="23"/>
      <c r="G14" s="21">
        <v>4985982540</v>
      </c>
      <c r="H14" s="23"/>
      <c r="I14" s="20">
        <v>0</v>
      </c>
      <c r="J14" s="23"/>
      <c r="K14" s="21">
        <v>4800</v>
      </c>
      <c r="L14" s="23"/>
      <c r="M14" s="21">
        <v>4985982540</v>
      </c>
      <c r="N14" s="23"/>
      <c r="O14" s="21">
        <v>4815706080</v>
      </c>
      <c r="P14" s="23"/>
      <c r="Q14" s="21">
        <v>170276460</v>
      </c>
    </row>
    <row r="15" spans="1:17" ht="42" x14ac:dyDescent="0.6">
      <c r="A15" s="12" t="s">
        <v>59</v>
      </c>
      <c r="C15" s="4">
        <v>2810</v>
      </c>
      <c r="E15" s="21">
        <v>2695644240</v>
      </c>
      <c r="F15" s="23"/>
      <c r="G15" s="21">
        <v>2695644240</v>
      </c>
      <c r="H15" s="23"/>
      <c r="I15" s="20">
        <v>0</v>
      </c>
      <c r="J15" s="23"/>
      <c r="K15" s="21">
        <v>2810</v>
      </c>
      <c r="L15" s="23"/>
      <c r="M15" s="21">
        <v>2695644240</v>
      </c>
      <c r="N15" s="23"/>
      <c r="O15" s="21">
        <v>2695644240</v>
      </c>
      <c r="P15" s="23"/>
      <c r="Q15" s="20">
        <v>0</v>
      </c>
    </row>
    <row r="16" spans="1:17" ht="42" x14ac:dyDescent="0.6">
      <c r="A16" s="12" t="s">
        <v>63</v>
      </c>
      <c r="C16" s="4">
        <v>19500</v>
      </c>
      <c r="E16" s="21">
        <v>19485862500</v>
      </c>
      <c r="F16" s="23"/>
      <c r="G16" s="21">
        <v>19485862500</v>
      </c>
      <c r="H16" s="23"/>
      <c r="I16" s="20">
        <v>0</v>
      </c>
      <c r="J16" s="23"/>
      <c r="K16" s="21">
        <v>19500</v>
      </c>
      <c r="L16" s="23"/>
      <c r="M16" s="21">
        <v>19485862500</v>
      </c>
      <c r="N16" s="23"/>
      <c r="O16" s="21">
        <v>19070813629</v>
      </c>
      <c r="P16" s="23"/>
      <c r="Q16" s="21">
        <v>415048871</v>
      </c>
    </row>
    <row r="17" spans="1:17" x14ac:dyDescent="0.6">
      <c r="A17" s="12" t="s">
        <v>17</v>
      </c>
      <c r="C17" s="4">
        <v>1225792813</v>
      </c>
      <c r="E17" s="21">
        <v>14134898368733</v>
      </c>
      <c r="F17" s="23"/>
      <c r="G17" s="21">
        <v>15244805266142</v>
      </c>
      <c r="H17" s="23"/>
      <c r="I17" s="21">
        <v>-1109906897409</v>
      </c>
      <c r="J17" s="23"/>
      <c r="K17" s="21">
        <v>1225792813</v>
      </c>
      <c r="L17" s="23"/>
      <c r="M17" s="21">
        <v>14134898368733</v>
      </c>
      <c r="N17" s="23"/>
      <c r="O17" s="21">
        <v>16400465983047</v>
      </c>
      <c r="P17" s="23"/>
      <c r="Q17" s="21">
        <v>-2265567614314</v>
      </c>
    </row>
    <row r="18" spans="1:17" ht="42" x14ac:dyDescent="0.6">
      <c r="A18" s="12" t="s">
        <v>66</v>
      </c>
      <c r="C18" s="4">
        <v>22500</v>
      </c>
      <c r="E18" s="21">
        <v>14839233750</v>
      </c>
      <c r="F18" s="23"/>
      <c r="G18" s="21">
        <v>14839233750</v>
      </c>
      <c r="H18" s="23"/>
      <c r="I18" s="20">
        <v>0</v>
      </c>
      <c r="J18" s="23"/>
      <c r="K18" s="21">
        <v>22500</v>
      </c>
      <c r="L18" s="23"/>
      <c r="M18" s="21">
        <v>14839233750</v>
      </c>
      <c r="N18" s="23"/>
      <c r="O18" s="21">
        <v>14839233750</v>
      </c>
      <c r="P18" s="23"/>
      <c r="Q18" s="20">
        <v>0</v>
      </c>
    </row>
    <row r="19" spans="1:17" x14ac:dyDescent="0.6">
      <c r="A19" s="6" t="s">
        <v>18</v>
      </c>
      <c r="C19" s="6">
        <f>SUM(C9:$C$18)</f>
        <v>1225895663</v>
      </c>
      <c r="E19" s="22">
        <f>SUM(E9:$E$18)</f>
        <v>14241255284724</v>
      </c>
      <c r="F19" s="23"/>
      <c r="G19" s="22">
        <f>SUM(G9:$G$18)</f>
        <v>15350541925866</v>
      </c>
      <c r="H19" s="23"/>
      <c r="I19" s="22">
        <f>SUM(I9:$I$18)</f>
        <v>-1109286641142</v>
      </c>
      <c r="J19" s="23"/>
      <c r="K19" s="22">
        <f>SUM(K9:$K$18)</f>
        <v>1225895663</v>
      </c>
      <c r="L19" s="23"/>
      <c r="M19" s="22">
        <f>SUM(M9:$M$18)</f>
        <v>14241255284724</v>
      </c>
      <c r="N19" s="23"/>
      <c r="O19" s="22">
        <f>SUM(O9:$O$18)</f>
        <v>16503463712238</v>
      </c>
      <c r="P19" s="23"/>
      <c r="Q19" s="22">
        <f>SUM(Q9:$Q$18)</f>
        <v>-2262208427514</v>
      </c>
    </row>
    <row r="20" spans="1:17" x14ac:dyDescent="0.6">
      <c r="C20" s="8"/>
      <c r="E20" s="8"/>
      <c r="G20" s="8"/>
      <c r="I20" s="8"/>
      <c r="K20" s="8"/>
      <c r="M20" s="8"/>
      <c r="O20" s="8"/>
      <c r="Q20" s="8"/>
    </row>
    <row r="22" spans="1:17" x14ac:dyDescent="0.6">
      <c r="A22" s="35" t="s">
        <v>161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</sheetData>
  <sheetProtection algorithmName="SHA-512" hashValue="6PwDK4FJpSto4vvD5+cgvEuWFfj0e5kOhsdkOeQgCcffbq6k+kK6Wp1RiJ1RwlXpThn1DIxP1sJq0/DKlMSSQQ==" saltValue="OQLSQVRMxC0tQq9zFugr2w==" spinCount="100000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22.140625" style="1" bestFit="1" customWidth="1"/>
    <col min="6" max="6" width="1.42578125" style="1" customWidth="1"/>
    <col min="7" max="7" width="17" style="1" customWidth="1"/>
    <col min="8" max="8" width="1.42578125" style="1" customWidth="1"/>
    <col min="9" max="9" width="22.140625" style="1" bestFit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22.140625" style="1" bestFit="1" customWidth="1"/>
    <col min="16" max="16" width="1.42578125" style="1" customWidth="1"/>
    <col min="17" max="17" width="18.85546875" style="1" bestFit="1" customWidth="1"/>
    <col min="18" max="18" width="1.42578125" style="1" customWidth="1"/>
    <col min="19" max="19" width="22.140625" style="1" bestFit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x14ac:dyDescent="0.6">
      <c r="A5" s="29" t="s">
        <v>164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7" spans="1:21" x14ac:dyDescent="0.6">
      <c r="C7" s="30" t="s">
        <v>129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  <c r="R7" s="31"/>
      <c r="S7" s="31"/>
      <c r="T7" s="31"/>
      <c r="U7" s="31"/>
    </row>
    <row r="8" spans="1:21" ht="63" x14ac:dyDescent="0.6">
      <c r="A8" s="9" t="s">
        <v>165</v>
      </c>
      <c r="C8" s="11" t="s">
        <v>127</v>
      </c>
      <c r="E8" s="11" t="s">
        <v>166</v>
      </c>
      <c r="G8" s="11" t="s">
        <v>167</v>
      </c>
      <c r="I8" s="11" t="s">
        <v>168</v>
      </c>
      <c r="K8" s="11" t="s">
        <v>169</v>
      </c>
      <c r="M8" s="11" t="s">
        <v>127</v>
      </c>
      <c r="O8" s="11" t="s">
        <v>166</v>
      </c>
      <c r="Q8" s="11" t="s">
        <v>167</v>
      </c>
      <c r="S8" s="11" t="s">
        <v>168</v>
      </c>
      <c r="U8" s="11" t="s">
        <v>169</v>
      </c>
    </row>
    <row r="9" spans="1:21" x14ac:dyDescent="0.6">
      <c r="A9" s="12" t="s">
        <v>17</v>
      </c>
      <c r="C9" s="20">
        <v>0</v>
      </c>
      <c r="E9" s="21">
        <v>-1109906897409</v>
      </c>
      <c r="F9" s="23"/>
      <c r="G9" s="21">
        <v>-4405212166</v>
      </c>
      <c r="H9" s="23"/>
      <c r="I9" s="21">
        <v>-1114312109575</v>
      </c>
      <c r="K9" s="5">
        <v>1.0024917072932684</v>
      </c>
      <c r="M9" s="20">
        <v>0</v>
      </c>
      <c r="O9" s="21">
        <v>-2265567614314</v>
      </c>
      <c r="P9" s="23"/>
      <c r="Q9" s="21">
        <v>-35581711737</v>
      </c>
      <c r="R9" s="23"/>
      <c r="S9" s="21">
        <v>-2301149326051</v>
      </c>
      <c r="U9" s="5">
        <v>1.0108087785577133</v>
      </c>
    </row>
    <row r="10" spans="1:21" x14ac:dyDescent="0.6">
      <c r="A10" s="6" t="s">
        <v>18</v>
      </c>
      <c r="C10" s="17">
        <f>SUM(C9:$C$9)</f>
        <v>0</v>
      </c>
      <c r="E10" s="22">
        <f>SUM(E9:$E$9)</f>
        <v>-1109906897409</v>
      </c>
      <c r="F10" s="23"/>
      <c r="G10" s="22">
        <f>SUM(G9:$G$9)</f>
        <v>-4405212166</v>
      </c>
      <c r="H10" s="23"/>
      <c r="I10" s="22">
        <f>SUM(I9:$I$9)</f>
        <v>-1114312109575</v>
      </c>
      <c r="K10" s="7">
        <f>SUM(K9:$K$9)</f>
        <v>1.0024917072932684</v>
      </c>
      <c r="M10" s="17">
        <f>SUM(M9:$M$9)</f>
        <v>0</v>
      </c>
      <c r="O10" s="22">
        <f>SUM(O9:$O$9)</f>
        <v>-2265567614314</v>
      </c>
      <c r="P10" s="23"/>
      <c r="Q10" s="22">
        <f>SUM(Q9:$Q$9)</f>
        <v>-35581711737</v>
      </c>
      <c r="R10" s="23"/>
      <c r="S10" s="22">
        <f>SUM(S9:$S$9)</f>
        <v>-2301149326051</v>
      </c>
      <c r="U10" s="7">
        <f>SUM(U9:$U$9)</f>
        <v>1.0108087785577133</v>
      </c>
    </row>
    <row r="11" spans="1:21" x14ac:dyDescent="0.6">
      <c r="C11" s="8"/>
      <c r="E11" s="8"/>
      <c r="G11" s="8"/>
      <c r="I11" s="8"/>
      <c r="K11" s="8"/>
      <c r="M11" s="8"/>
      <c r="O11" s="8"/>
      <c r="Q11" s="8"/>
      <c r="S11" s="8"/>
      <c r="U11" s="8"/>
    </row>
  </sheetData>
  <sheetProtection algorithmName="SHA-512" hashValue="Gch+TWKmd8/BIdGTTLPkItL5iFAZKbLuf3c751ZRpzwNTIg0Dt57x3CFu3Dl/2cSlW8TS/dx+NMCMGdZEKGc8Q==" saltValue="tiqCWt6VhEaXmMA93fV02g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x14ac:dyDescent="0.6">
      <c r="A5" s="29" t="s">
        <v>170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x14ac:dyDescent="0.6">
      <c r="C7" s="30" t="s">
        <v>129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</row>
    <row r="8" spans="1:17" x14ac:dyDescent="0.6">
      <c r="C8" s="11" t="s">
        <v>171</v>
      </c>
      <c r="E8" s="11" t="s">
        <v>166</v>
      </c>
      <c r="G8" s="11" t="s">
        <v>167</v>
      </c>
      <c r="I8" s="11" t="s">
        <v>18</v>
      </c>
      <c r="K8" s="11" t="s">
        <v>171</v>
      </c>
      <c r="M8" s="11" t="s">
        <v>166</v>
      </c>
      <c r="O8" s="11" t="s">
        <v>167</v>
      </c>
      <c r="Q8" s="11" t="s">
        <v>18</v>
      </c>
    </row>
    <row r="9" spans="1:17" ht="42" x14ac:dyDescent="0.6">
      <c r="A9" s="12" t="s">
        <v>34</v>
      </c>
      <c r="C9" s="20">
        <v>0</v>
      </c>
      <c r="D9" s="23"/>
      <c r="E9" s="21">
        <v>271629205</v>
      </c>
      <c r="F9" s="23"/>
      <c r="G9" s="20">
        <v>0</v>
      </c>
      <c r="H9" s="23"/>
      <c r="I9" s="21">
        <v>271629205</v>
      </c>
      <c r="J9" s="23"/>
      <c r="K9" s="20">
        <v>0</v>
      </c>
      <c r="L9" s="23"/>
      <c r="M9" s="21">
        <v>510850065</v>
      </c>
      <c r="N9" s="23"/>
      <c r="O9" s="20">
        <v>0</v>
      </c>
      <c r="P9" s="23"/>
      <c r="Q9" s="21">
        <v>510850065</v>
      </c>
    </row>
    <row r="10" spans="1:17" ht="42" x14ac:dyDescent="0.6">
      <c r="A10" s="12" t="s">
        <v>40</v>
      </c>
      <c r="C10" s="21">
        <v>54816573</v>
      </c>
      <c r="D10" s="23"/>
      <c r="E10" s="20">
        <v>0</v>
      </c>
      <c r="F10" s="23"/>
      <c r="G10" s="20">
        <v>0</v>
      </c>
      <c r="H10" s="23"/>
      <c r="I10" s="21">
        <v>54816573</v>
      </c>
      <c r="J10" s="23"/>
      <c r="K10" s="21">
        <v>190462867</v>
      </c>
      <c r="L10" s="23"/>
      <c r="M10" s="21">
        <v>478812806</v>
      </c>
      <c r="N10" s="23"/>
      <c r="O10" s="21">
        <v>-164746811</v>
      </c>
      <c r="P10" s="23"/>
      <c r="Q10" s="21">
        <v>504528862</v>
      </c>
    </row>
    <row r="11" spans="1:17" ht="42" x14ac:dyDescent="0.6">
      <c r="A11" s="12" t="s">
        <v>44</v>
      </c>
      <c r="C11" s="21">
        <v>339181982</v>
      </c>
      <c r="D11" s="23"/>
      <c r="E11" s="21">
        <v>348627062</v>
      </c>
      <c r="F11" s="23"/>
      <c r="G11" s="20">
        <v>0</v>
      </c>
      <c r="H11" s="23"/>
      <c r="I11" s="21">
        <v>687809044</v>
      </c>
      <c r="J11" s="23"/>
      <c r="K11" s="21">
        <v>990235188</v>
      </c>
      <c r="L11" s="23"/>
      <c r="M11" s="21">
        <v>1784198598</v>
      </c>
      <c r="N11" s="23"/>
      <c r="O11" s="20">
        <v>0</v>
      </c>
      <c r="P11" s="23"/>
      <c r="Q11" s="21">
        <v>2774433786</v>
      </c>
    </row>
    <row r="12" spans="1:17" ht="42" x14ac:dyDescent="0.6">
      <c r="A12" s="12" t="s">
        <v>47</v>
      </c>
      <c r="C12" s="21">
        <v>28680068</v>
      </c>
      <c r="D12" s="23"/>
      <c r="E12" s="20">
        <v>0</v>
      </c>
      <c r="F12" s="23"/>
      <c r="G12" s="20">
        <v>0</v>
      </c>
      <c r="H12" s="23"/>
      <c r="I12" s="21">
        <v>28680068</v>
      </c>
      <c r="J12" s="23"/>
      <c r="K12" s="21">
        <v>85347911</v>
      </c>
      <c r="L12" s="23"/>
      <c r="M12" s="20">
        <v>0</v>
      </c>
      <c r="N12" s="23"/>
      <c r="O12" s="20">
        <v>0</v>
      </c>
      <c r="P12" s="23"/>
      <c r="Q12" s="21">
        <v>85347911</v>
      </c>
    </row>
    <row r="13" spans="1:17" ht="42" x14ac:dyDescent="0.6">
      <c r="A13" s="12" t="s">
        <v>50</v>
      </c>
      <c r="C13" s="21">
        <v>256644869</v>
      </c>
      <c r="D13" s="23"/>
      <c r="E13" s="20">
        <v>0</v>
      </c>
      <c r="F13" s="23"/>
      <c r="G13" s="20">
        <v>0</v>
      </c>
      <c r="H13" s="23"/>
      <c r="I13" s="21">
        <v>256644869</v>
      </c>
      <c r="J13" s="23"/>
      <c r="K13" s="21">
        <v>746354829</v>
      </c>
      <c r="L13" s="23"/>
      <c r="M13" s="20">
        <v>0</v>
      </c>
      <c r="N13" s="23"/>
      <c r="O13" s="20">
        <v>0</v>
      </c>
      <c r="P13" s="23"/>
      <c r="Q13" s="21">
        <v>746354829</v>
      </c>
    </row>
    <row r="14" spans="1:17" ht="42" x14ac:dyDescent="0.6">
      <c r="A14" s="12" t="s">
        <v>55</v>
      </c>
      <c r="C14" s="21">
        <v>64900257</v>
      </c>
      <c r="D14" s="23"/>
      <c r="E14" s="20">
        <v>0</v>
      </c>
      <c r="F14" s="23"/>
      <c r="G14" s="20">
        <v>0</v>
      </c>
      <c r="H14" s="23"/>
      <c r="I14" s="21">
        <v>64900257</v>
      </c>
      <c r="J14" s="23"/>
      <c r="K14" s="21">
        <v>208138687</v>
      </c>
      <c r="L14" s="23"/>
      <c r="M14" s="21">
        <v>170276460</v>
      </c>
      <c r="N14" s="23"/>
      <c r="O14" s="20">
        <v>0</v>
      </c>
      <c r="P14" s="23"/>
      <c r="Q14" s="21">
        <v>378415147</v>
      </c>
    </row>
    <row r="15" spans="1:17" ht="42" x14ac:dyDescent="0.6">
      <c r="A15" s="12" t="s">
        <v>59</v>
      </c>
      <c r="C15" s="21">
        <v>43883106</v>
      </c>
      <c r="D15" s="23"/>
      <c r="E15" s="20">
        <v>0</v>
      </c>
      <c r="F15" s="23"/>
      <c r="G15" s="20">
        <v>0</v>
      </c>
      <c r="H15" s="23"/>
      <c r="I15" s="21">
        <v>43883106</v>
      </c>
      <c r="J15" s="23"/>
      <c r="K15" s="21">
        <v>128463448</v>
      </c>
      <c r="L15" s="23"/>
      <c r="M15" s="20">
        <v>0</v>
      </c>
      <c r="N15" s="23"/>
      <c r="O15" s="20">
        <v>0</v>
      </c>
      <c r="P15" s="23"/>
      <c r="Q15" s="21">
        <v>128463448</v>
      </c>
    </row>
    <row r="16" spans="1:17" ht="42" x14ac:dyDescent="0.6">
      <c r="A16" s="12" t="s">
        <v>63</v>
      </c>
      <c r="C16" s="21">
        <v>303948028</v>
      </c>
      <c r="D16" s="23"/>
      <c r="E16" s="20">
        <v>0</v>
      </c>
      <c r="F16" s="23"/>
      <c r="G16" s="20">
        <v>0</v>
      </c>
      <c r="H16" s="23"/>
      <c r="I16" s="21">
        <v>303948028</v>
      </c>
      <c r="J16" s="23"/>
      <c r="K16" s="21">
        <v>891481517</v>
      </c>
      <c r="L16" s="23"/>
      <c r="M16" s="21">
        <v>415048871</v>
      </c>
      <c r="N16" s="23"/>
      <c r="O16" s="20">
        <v>0</v>
      </c>
      <c r="P16" s="23"/>
      <c r="Q16" s="21">
        <v>1306530388</v>
      </c>
    </row>
    <row r="17" spans="1:17" ht="42" x14ac:dyDescent="0.6">
      <c r="A17" s="12" t="s">
        <v>66</v>
      </c>
      <c r="C17" s="21">
        <v>354640714</v>
      </c>
      <c r="D17" s="23"/>
      <c r="E17" s="20">
        <v>0</v>
      </c>
      <c r="F17" s="23"/>
      <c r="G17" s="20">
        <v>0</v>
      </c>
      <c r="H17" s="23"/>
      <c r="I17" s="21">
        <v>354640714</v>
      </c>
      <c r="J17" s="23"/>
      <c r="K17" s="21">
        <v>1032890763</v>
      </c>
      <c r="L17" s="23"/>
      <c r="M17" s="20">
        <v>0</v>
      </c>
      <c r="N17" s="23"/>
      <c r="O17" s="20">
        <v>0</v>
      </c>
      <c r="P17" s="23"/>
      <c r="Q17" s="21">
        <v>1032890763</v>
      </c>
    </row>
    <row r="18" spans="1:17" x14ac:dyDescent="0.6">
      <c r="A18" s="6" t="s">
        <v>18</v>
      </c>
      <c r="C18" s="22">
        <f>SUM(C9:$C$17)</f>
        <v>1446695597</v>
      </c>
      <c r="D18" s="23"/>
      <c r="E18" s="22">
        <f>SUM(E9:$E$17)</f>
        <v>620256267</v>
      </c>
      <c r="F18" s="23"/>
      <c r="G18" s="17">
        <f>SUM(G9:$G$17)</f>
        <v>0</v>
      </c>
      <c r="H18" s="23"/>
      <c r="I18" s="22">
        <f>SUM(I9:$I$17)</f>
        <v>2066951864</v>
      </c>
      <c r="J18" s="23"/>
      <c r="K18" s="22">
        <f>SUM(K9:$K$17)</f>
        <v>4273375210</v>
      </c>
      <c r="L18" s="23"/>
      <c r="M18" s="22">
        <f>SUM(M9:$M$17)</f>
        <v>3359186800</v>
      </c>
      <c r="N18" s="23"/>
      <c r="O18" s="22">
        <f>SUM(O9:$O$17)</f>
        <v>-164746811</v>
      </c>
      <c r="P18" s="23"/>
      <c r="Q18" s="22">
        <f>SUM(Q9:$Q$17)</f>
        <v>7467815199</v>
      </c>
    </row>
    <row r="19" spans="1:17" x14ac:dyDescent="0.6">
      <c r="C19" s="8"/>
      <c r="E19" s="8"/>
      <c r="G19" s="8"/>
      <c r="I19" s="8"/>
      <c r="K19" s="8"/>
      <c r="M19" s="8"/>
      <c r="O19" s="8"/>
      <c r="Q19" s="8"/>
    </row>
  </sheetData>
  <sheetProtection algorithmName="SHA-512" hashValue="RCy1Twg/pCgJYJewUuiEjWkwXJz/ZXBBrGQZZP8t3PByzG1fU9MtDqMRz4GoTdClKCX5qT9Npxh4IDlw16BNjg==" saltValue="5qebuxkYGZe2AO8JyQ0wb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8.140625" style="1" bestFit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x14ac:dyDescent="0.6">
      <c r="A5" s="29" t="s">
        <v>172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x14ac:dyDescent="0.6">
      <c r="A7" s="30" t="s">
        <v>173</v>
      </c>
      <c r="B7" s="31"/>
      <c r="C7" s="31"/>
      <c r="E7" s="30" t="s">
        <v>129</v>
      </c>
      <c r="F7" s="31"/>
      <c r="G7" s="31"/>
      <c r="I7" s="30" t="s">
        <v>7</v>
      </c>
      <c r="J7" s="31"/>
      <c r="K7" s="31"/>
    </row>
    <row r="8" spans="1:11" ht="42" x14ac:dyDescent="0.6">
      <c r="A8" s="11" t="s">
        <v>174</v>
      </c>
      <c r="C8" s="11" t="s">
        <v>81</v>
      </c>
      <c r="E8" s="11" t="s">
        <v>175</v>
      </c>
      <c r="G8" s="11" t="s">
        <v>176</v>
      </c>
      <c r="I8" s="11" t="s">
        <v>175</v>
      </c>
      <c r="K8" s="11" t="s">
        <v>176</v>
      </c>
    </row>
    <row r="9" spans="1:11" x14ac:dyDescent="0.6">
      <c r="A9" s="12" t="s">
        <v>177</v>
      </c>
      <c r="C9" s="10" t="s">
        <v>107</v>
      </c>
      <c r="E9" s="4">
        <v>518082168</v>
      </c>
      <c r="G9" s="5">
        <f>E9/E17</f>
        <v>0.73728765388271555</v>
      </c>
      <c r="I9" s="4">
        <v>9767068452</v>
      </c>
      <c r="K9" s="5">
        <f>I9/I17</f>
        <v>0.56987951694260619</v>
      </c>
    </row>
    <row r="10" spans="1:11" x14ac:dyDescent="0.6">
      <c r="A10" s="12" t="s">
        <v>178</v>
      </c>
      <c r="C10" s="10" t="s">
        <v>89</v>
      </c>
      <c r="E10" s="4">
        <v>177328194</v>
      </c>
      <c r="G10" s="5">
        <f>E10/E17</f>
        <v>0.25235743709580649</v>
      </c>
      <c r="I10" s="4">
        <v>191833224</v>
      </c>
      <c r="K10" s="5">
        <f>I10/I17</f>
        <v>1.1192900465878987E-2</v>
      </c>
    </row>
    <row r="11" spans="1:11" x14ac:dyDescent="0.6">
      <c r="A11" s="12" t="s">
        <v>179</v>
      </c>
      <c r="C11" s="10" t="s">
        <v>96</v>
      </c>
      <c r="E11" s="4">
        <v>5095</v>
      </c>
      <c r="G11" s="5">
        <f>E11/E17</f>
        <v>7.2507428909084473E-6</v>
      </c>
      <c r="I11" s="4">
        <v>5095</v>
      </c>
      <c r="K11" s="5">
        <f>I11/I17</f>
        <v>2.9727816008374776E-7</v>
      </c>
    </row>
    <row r="12" spans="1:11" x14ac:dyDescent="0.6">
      <c r="A12" s="12" t="s">
        <v>180</v>
      </c>
      <c r="C12" s="10" t="s">
        <v>102</v>
      </c>
      <c r="E12" s="4">
        <v>245193</v>
      </c>
      <c r="G12" s="5">
        <f>E12/E17</f>
        <v>3.4893648707566533E-4</v>
      </c>
      <c r="I12" s="4">
        <v>5764898</v>
      </c>
      <c r="K12" s="5">
        <f>I12/I17</f>
        <v>3.3636472433964221E-4</v>
      </c>
    </row>
    <row r="13" spans="1:11" ht="42" x14ac:dyDescent="0.6">
      <c r="A13" s="12" t="s">
        <v>181</v>
      </c>
      <c r="C13" s="10" t="s">
        <v>105</v>
      </c>
      <c r="E13" s="4">
        <v>7025968</v>
      </c>
      <c r="G13" s="5">
        <f>E13/E17</f>
        <v>9.9987217915113343E-3</v>
      </c>
      <c r="I13" s="4">
        <v>7035554</v>
      </c>
      <c r="K13" s="5">
        <f>I13/I17</f>
        <v>4.1050373862411223E-4</v>
      </c>
    </row>
    <row r="14" spans="1:11" x14ac:dyDescent="0.6">
      <c r="A14" s="12" t="s">
        <v>177</v>
      </c>
      <c r="C14" s="10" t="s">
        <v>182</v>
      </c>
      <c r="E14" s="24">
        <v>0</v>
      </c>
      <c r="F14" s="18"/>
      <c r="G14" s="24">
        <v>0</v>
      </c>
      <c r="H14" s="10"/>
      <c r="I14" s="4">
        <v>3024657534</v>
      </c>
      <c r="K14" s="5">
        <f>I14/I17</f>
        <v>0.17647980894817775</v>
      </c>
    </row>
    <row r="15" spans="1:11" x14ac:dyDescent="0.6">
      <c r="A15" s="12" t="s">
        <v>177</v>
      </c>
      <c r="C15" s="10" t="s">
        <v>183</v>
      </c>
      <c r="E15" s="24">
        <v>0</v>
      </c>
      <c r="F15" s="18"/>
      <c r="G15" s="24">
        <v>0</v>
      </c>
      <c r="H15" s="10"/>
      <c r="I15" s="4">
        <v>2958904109</v>
      </c>
      <c r="K15" s="5">
        <f>I15/I17</f>
        <v>0.1726432913420532</v>
      </c>
    </row>
    <row r="16" spans="1:11" x14ac:dyDescent="0.6">
      <c r="A16" s="12" t="s">
        <v>177</v>
      </c>
      <c r="C16" s="10" t="s">
        <v>184</v>
      </c>
      <c r="E16" s="24">
        <v>0</v>
      </c>
      <c r="F16" s="18"/>
      <c r="G16" s="24">
        <v>0</v>
      </c>
      <c r="H16" s="10"/>
      <c r="I16" s="4">
        <v>1183561644</v>
      </c>
      <c r="K16" s="5">
        <f>I16/I17</f>
        <v>6.9057316560160092E-2</v>
      </c>
    </row>
    <row r="17" spans="1:11" x14ac:dyDescent="0.6">
      <c r="A17" s="6" t="s">
        <v>18</v>
      </c>
      <c r="E17" s="6">
        <f>SUM(E9:$E$16)</f>
        <v>702686618</v>
      </c>
      <c r="G17" s="7">
        <f>SUM(G9:$G$16)</f>
        <v>0.99999999999999989</v>
      </c>
      <c r="I17" s="6">
        <f>SUM(I9:$I$16)</f>
        <v>17138830510</v>
      </c>
      <c r="K17" s="7">
        <f>SUM(K9:$K$16)</f>
        <v>0.99999999999999989</v>
      </c>
    </row>
    <row r="18" spans="1:11" x14ac:dyDescent="0.6">
      <c r="E18" s="8"/>
      <c r="G18" s="8"/>
      <c r="I18" s="8"/>
      <c r="K18" s="8"/>
    </row>
  </sheetData>
  <sheetProtection algorithmName="SHA-512" hashValue="sETxIhctQhwDrQMzJXlDsFD2ce2jVvOPM24MDZq00HyW0xqFL6nFq/KOo74WcLm0tp9SNyt73+kRbWeqD5SA7w==" saltValue="gDyabO1PWupHKzLzMq4GOQ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tabSelected="1" view="pageBreakPreview" zoomScaleNormal="100" zoomScaleSheetLayoutView="100" workbookViewId="0">
      <selection activeCell="K6" sqref="K6"/>
    </sheetView>
  </sheetViews>
  <sheetFormatPr defaultColWidth="9.140625" defaultRowHeight="21" x14ac:dyDescent="0.6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6">
      <c r="A1" s="27" t="s">
        <v>0</v>
      </c>
      <c r="B1" s="28"/>
      <c r="C1" s="28"/>
      <c r="D1" s="28"/>
      <c r="E1" s="28"/>
    </row>
    <row r="2" spans="1:5" ht="20.100000000000001" customHeight="1" x14ac:dyDescent="0.6">
      <c r="A2" s="27" t="s">
        <v>113</v>
      </c>
      <c r="B2" s="28"/>
      <c r="C2" s="28"/>
      <c r="D2" s="28"/>
      <c r="E2" s="28"/>
    </row>
    <row r="3" spans="1:5" ht="20.100000000000001" customHeight="1" x14ac:dyDescent="0.6">
      <c r="A3" s="27" t="s">
        <v>2</v>
      </c>
      <c r="B3" s="28"/>
      <c r="C3" s="28"/>
      <c r="D3" s="28"/>
      <c r="E3" s="28"/>
    </row>
    <row r="5" spans="1:5" x14ac:dyDescent="0.6">
      <c r="A5" s="29" t="s">
        <v>185</v>
      </c>
      <c r="B5" s="28"/>
      <c r="C5" s="28"/>
      <c r="D5" s="28"/>
      <c r="E5" s="28"/>
    </row>
    <row r="7" spans="1:5" x14ac:dyDescent="0.6">
      <c r="C7" s="9" t="s">
        <v>129</v>
      </c>
      <c r="E7" s="9" t="s">
        <v>7</v>
      </c>
    </row>
    <row r="8" spans="1:5" x14ac:dyDescent="0.6">
      <c r="A8" s="11" t="s">
        <v>125</v>
      </c>
      <c r="C8" s="11" t="s">
        <v>85</v>
      </c>
      <c r="E8" s="11" t="s">
        <v>85</v>
      </c>
    </row>
    <row r="9" spans="1:5" s="18" customFormat="1" x14ac:dyDescent="0.6">
      <c r="A9" s="17" t="s">
        <v>18</v>
      </c>
      <c r="C9" s="17">
        <f>SUM($C$8)</f>
        <v>0</v>
      </c>
      <c r="E9" s="17">
        <f>SUM($E$8)</f>
        <v>0</v>
      </c>
    </row>
    <row r="10" spans="1:5" x14ac:dyDescent="0.6">
      <c r="C10" s="8"/>
      <c r="E10" s="8"/>
    </row>
  </sheetData>
  <sheetProtection algorithmName="SHA-512" hashValue="aTeyE4wETOhcsw3jR0H23aCqqHXMhxgX0ATPIt7RgdZOfcQgiZBXd8aTyN3+XZWBqTNbEAt9ziTMc1Cv3V9XyQ==" saltValue="ZAt2uHKtRK/GbiyXF/tS0w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activeCell="G27" sqref="G27"/>
    </sheetView>
  </sheetViews>
  <sheetFormatPr defaultColWidth="9.140625" defaultRowHeight="21" x14ac:dyDescent="0.6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x14ac:dyDescent="0.6">
      <c r="A5" s="29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x14ac:dyDescent="0.6">
      <c r="C7" s="30" t="s">
        <v>5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x14ac:dyDescent="0.6">
      <c r="A8" s="9" t="s">
        <v>20</v>
      </c>
      <c r="C8" s="9" t="s">
        <v>21</v>
      </c>
      <c r="E8" s="9" t="s">
        <v>22</v>
      </c>
      <c r="G8" s="9" t="s">
        <v>23</v>
      </c>
      <c r="I8" s="9" t="s">
        <v>24</v>
      </c>
      <c r="K8" s="9" t="s">
        <v>21</v>
      </c>
      <c r="M8" s="9" t="s">
        <v>22</v>
      </c>
      <c r="O8" s="9" t="s">
        <v>23</v>
      </c>
      <c r="Q8" s="9" t="s">
        <v>24</v>
      </c>
    </row>
    <row r="9" spans="1:17" s="18" customFormat="1" x14ac:dyDescent="0.6">
      <c r="A9" s="17" t="s">
        <v>18</v>
      </c>
      <c r="C9" s="17">
        <f>SUM($C$8)</f>
        <v>0</v>
      </c>
      <c r="E9" s="17">
        <f>SUM($E$8)</f>
        <v>0</v>
      </c>
      <c r="I9" s="17">
        <f>SUM($I$8)</f>
        <v>0</v>
      </c>
      <c r="K9" s="17">
        <f>SUM($K$8)</f>
        <v>0</v>
      </c>
      <c r="M9" s="17">
        <f>SUM($M$8)</f>
        <v>0</v>
      </c>
      <c r="Q9" s="17">
        <f>SUM($Q$8)</f>
        <v>0</v>
      </c>
    </row>
    <row r="10" spans="1:17" x14ac:dyDescent="0.6">
      <c r="C10" s="8"/>
      <c r="E10" s="8"/>
      <c r="I10" s="8"/>
      <c r="K10" s="8"/>
      <c r="M10" s="8"/>
      <c r="Q10" s="8"/>
    </row>
  </sheetData>
  <sheetProtection algorithmName="SHA-512" hashValue="A4Ie43G2sGyFDRIWN8YI7NkalXf1VzZEPnvl5UZMjXagVKRfpyN0q58YLe8nX7ozu15A1dBmRnYLzp+EgMu/DA==" saltValue="wAh0sw4eI2MLkx82/YZl+w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rightToLeft="1" view="pageBreakPreview" zoomScale="60" zoomScaleNormal="100" workbookViewId="0">
      <selection activeCell="A6" sqref="A6:W6"/>
    </sheetView>
  </sheetViews>
  <sheetFormatPr defaultColWidth="9.140625" defaultRowHeight="21" x14ac:dyDescent="0.6"/>
  <cols>
    <col min="1" max="1" width="17" style="1" customWidth="1"/>
    <col min="2" max="2" width="1.42578125" style="1" customWidth="1"/>
    <col min="3" max="3" width="16.7109375" style="1" bestFit="1" customWidth="1"/>
    <col min="4" max="4" width="1.42578125" style="1" customWidth="1"/>
    <col min="5" max="5" width="22.7109375" style="1" bestFit="1" customWidth="1"/>
    <col min="6" max="6" width="1.42578125" style="1" customWidth="1"/>
    <col min="7" max="7" width="22.7109375" style="1" bestFit="1" customWidth="1"/>
    <col min="8" max="8" width="1.42578125" style="1" customWidth="1"/>
    <col min="9" max="9" width="13.5703125" style="1" bestFit="1" customWidth="1"/>
    <col min="10" max="10" width="19.42578125" style="1" bestFit="1" customWidth="1"/>
    <col min="11" max="11" width="1.42578125" style="1" customWidth="1"/>
    <col min="12" max="12" width="12.140625" style="1" bestFit="1" customWidth="1"/>
    <col min="13" max="13" width="18.140625" style="1" bestFit="1" customWidth="1"/>
    <col min="14" max="14" width="1.42578125" style="1" customWidth="1"/>
    <col min="15" max="15" width="16.7109375" style="1" bestFit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22.7109375" style="1" bestFit="1" customWidth="1"/>
    <col min="20" max="20" width="1.42578125" style="1" customWidth="1"/>
    <col min="21" max="21" width="22.7109375" style="1" bestFit="1" customWidth="1"/>
    <col min="22" max="22" width="1.42578125" style="1" customWidth="1"/>
    <col min="23" max="23" width="15.7109375" style="1" bestFit="1" customWidth="1"/>
    <col min="24" max="16384" width="9.140625" style="1"/>
  </cols>
  <sheetData>
    <row r="1" spans="1:23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100000000000001" customHeight="1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3" x14ac:dyDescent="0.6">
      <c r="A5" s="29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6">
      <c r="A6" s="29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8" spans="1:23" x14ac:dyDescent="0.6">
      <c r="C8" s="30" t="s">
        <v>5</v>
      </c>
      <c r="D8" s="31"/>
      <c r="E8" s="31"/>
      <c r="F8" s="31"/>
      <c r="G8" s="31"/>
      <c r="I8" s="30" t="s">
        <v>6</v>
      </c>
      <c r="J8" s="31"/>
      <c r="K8" s="31"/>
      <c r="L8" s="31"/>
      <c r="M8" s="31"/>
      <c r="O8" s="30" t="s">
        <v>7</v>
      </c>
      <c r="P8" s="31"/>
      <c r="Q8" s="31"/>
      <c r="R8" s="31"/>
      <c r="S8" s="31"/>
      <c r="T8" s="31"/>
      <c r="U8" s="31"/>
      <c r="V8" s="31"/>
      <c r="W8" s="31"/>
    </row>
    <row r="9" spans="1:23" x14ac:dyDescent="0.6">
      <c r="A9" s="32" t="s">
        <v>8</v>
      </c>
      <c r="C9" s="32" t="s">
        <v>9</v>
      </c>
      <c r="E9" s="32" t="s">
        <v>10</v>
      </c>
      <c r="G9" s="32" t="s">
        <v>11</v>
      </c>
      <c r="I9" s="32" t="s">
        <v>12</v>
      </c>
      <c r="J9" s="28"/>
      <c r="L9" s="32" t="s">
        <v>13</v>
      </c>
      <c r="M9" s="28"/>
      <c r="O9" s="32" t="s">
        <v>9</v>
      </c>
      <c r="Q9" s="34" t="s">
        <v>14</v>
      </c>
      <c r="S9" s="32" t="s">
        <v>10</v>
      </c>
      <c r="U9" s="32" t="s">
        <v>11</v>
      </c>
      <c r="W9" s="34" t="s">
        <v>15</v>
      </c>
    </row>
    <row r="10" spans="1:23" x14ac:dyDescent="0.6">
      <c r="A10" s="33"/>
      <c r="C10" s="33"/>
      <c r="E10" s="33"/>
      <c r="G10" s="33"/>
      <c r="I10" s="2" t="s">
        <v>9</v>
      </c>
      <c r="J10" s="2" t="s">
        <v>10</v>
      </c>
      <c r="L10" s="2" t="s">
        <v>9</v>
      </c>
      <c r="M10" s="2" t="s">
        <v>16</v>
      </c>
      <c r="O10" s="33"/>
      <c r="Q10" s="33"/>
      <c r="S10" s="33"/>
      <c r="U10" s="33"/>
      <c r="W10" s="33"/>
    </row>
    <row r="11" spans="1:23" x14ac:dyDescent="0.6">
      <c r="A11" s="3" t="s">
        <v>17</v>
      </c>
      <c r="C11" s="4">
        <v>1206377928</v>
      </c>
      <c r="E11" s="4">
        <v>15812415721908</v>
      </c>
      <c r="G11" s="4">
        <v>15020045066453</v>
      </c>
      <c r="I11" s="4">
        <v>23984060</v>
      </c>
      <c r="J11" s="4">
        <v>285937450215</v>
      </c>
      <c r="L11" s="4">
        <v>4569175</v>
      </c>
      <c r="M11" s="4">
        <v>56728892445</v>
      </c>
      <c r="O11" s="4">
        <v>1225792813</v>
      </c>
      <c r="Q11" s="4">
        <v>11540</v>
      </c>
      <c r="S11" s="4">
        <v>16038535851674</v>
      </c>
      <c r="U11" s="4">
        <v>14134898368733</v>
      </c>
      <c r="W11" s="5">
        <v>0.9997850624092971</v>
      </c>
    </row>
    <row r="12" spans="1:23" x14ac:dyDescent="0.6">
      <c r="A12" s="6" t="s">
        <v>18</v>
      </c>
      <c r="C12" s="6">
        <f>SUM(C11:$C$11)</f>
        <v>1206377928</v>
      </c>
      <c r="E12" s="6">
        <f>SUM(E11:$E$11)</f>
        <v>15812415721908</v>
      </c>
      <c r="G12" s="6">
        <f>SUM(G11:$G$11)</f>
        <v>15020045066453</v>
      </c>
      <c r="I12" s="6">
        <f>SUM(I11:$I$11)</f>
        <v>23984060</v>
      </c>
      <c r="J12" s="6">
        <f>SUM(J11:$J$11)</f>
        <v>285937450215</v>
      </c>
      <c r="L12" s="6">
        <f>SUM(L11:$L$11)</f>
        <v>4569175</v>
      </c>
      <c r="M12" s="6">
        <f>SUM(M11:$M$11)</f>
        <v>56728892445</v>
      </c>
      <c r="O12" s="6">
        <f>SUM(O11:$O$11)</f>
        <v>1225792813</v>
      </c>
      <c r="Q12" s="6">
        <f>SUM(Q11:$Q$11)</f>
        <v>11540</v>
      </c>
      <c r="S12" s="6">
        <f>SUM(S11:$S$11)</f>
        <v>16038535851674</v>
      </c>
      <c r="U12" s="6">
        <f>SUM(U11:$U$11)</f>
        <v>14134898368733</v>
      </c>
      <c r="W12" s="7">
        <f>SUM(W11:$W$11)</f>
        <v>0.9997850624092971</v>
      </c>
    </row>
    <row r="13" spans="1:23" x14ac:dyDescent="0.6">
      <c r="C13" s="8"/>
      <c r="E13" s="8"/>
      <c r="G13" s="8"/>
      <c r="I13" s="8"/>
      <c r="J13" s="8"/>
      <c r="L13" s="8"/>
      <c r="M13" s="8"/>
      <c r="O13" s="8"/>
      <c r="Q13" s="8"/>
      <c r="S13" s="8"/>
      <c r="U13" s="8"/>
      <c r="W13" s="8"/>
    </row>
    <row r="17" spans="15:15" x14ac:dyDescent="0.6">
      <c r="O17" s="26"/>
    </row>
  </sheetData>
  <sheetProtection algorithmName="SHA-512" hashValue="006SMmXBHOPmWAZUEEkWB/8iMGBKYFhZaGjR0XJn8Y0+cy6atve/QPwBLK0IAIrgbDgDKDBsYzC5NpDwmfbo1Q==" saltValue="3G/A8HpeZxE3EApN3ak5yQ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"/>
  <sheetViews>
    <sheetView rightToLeft="1" view="pageBreakPreview" zoomScale="87" zoomScaleNormal="100" zoomScaleSheetLayoutView="87" workbookViewId="0">
      <selection activeCell="K6" sqref="K6"/>
    </sheetView>
  </sheetViews>
  <sheetFormatPr defaultColWidth="9.140625" defaultRowHeight="21" x14ac:dyDescent="0.6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9.42578125" style="1" bestFit="1" customWidth="1"/>
    <col min="18" max="18" width="1.42578125" style="1" customWidth="1"/>
    <col min="19" max="19" width="19.42578125" style="1" bestFit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4.42578125" style="1" bestFit="1" customWidth="1"/>
    <col min="30" max="30" width="1.42578125" style="1" customWidth="1"/>
    <col min="31" max="31" width="19.42578125" style="1" bestFit="1" customWidth="1"/>
    <col min="32" max="32" width="1.42578125" style="1" customWidth="1"/>
    <col min="33" max="33" width="19.42578125" style="1" bestFit="1" customWidth="1"/>
    <col min="34" max="34" width="1.42578125" style="1" customWidth="1"/>
    <col min="35" max="35" width="19.140625" style="1" customWidth="1"/>
    <col min="36" max="16384" width="9.140625" style="1"/>
  </cols>
  <sheetData>
    <row r="1" spans="1:35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20.100000000000001" customHeight="1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5" spans="1:35" x14ac:dyDescent="0.6">
      <c r="A5" s="29" t="s">
        <v>25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x14ac:dyDescent="0.6">
      <c r="AI6" s="25"/>
    </row>
    <row r="7" spans="1:35" x14ac:dyDescent="0.6">
      <c r="C7" s="30" t="s">
        <v>26</v>
      </c>
      <c r="D7" s="31"/>
      <c r="E7" s="31"/>
      <c r="F7" s="31"/>
      <c r="G7" s="31"/>
      <c r="H7" s="31"/>
      <c r="I7" s="31"/>
      <c r="J7" s="31"/>
      <c r="K7" s="31"/>
      <c r="L7" s="31"/>
      <c r="M7" s="31"/>
      <c r="O7" s="30" t="s">
        <v>5</v>
      </c>
      <c r="P7" s="31"/>
      <c r="Q7" s="31"/>
      <c r="R7" s="31"/>
      <c r="S7" s="31"/>
      <c r="U7" s="30" t="s">
        <v>6</v>
      </c>
      <c r="V7" s="31"/>
      <c r="W7" s="31"/>
      <c r="X7" s="31"/>
      <c r="Y7" s="31"/>
      <c r="AA7" s="30" t="s">
        <v>7</v>
      </c>
      <c r="AB7" s="31"/>
      <c r="AC7" s="31"/>
      <c r="AD7" s="31"/>
      <c r="AE7" s="31"/>
      <c r="AF7" s="31"/>
      <c r="AG7" s="31"/>
      <c r="AH7" s="31"/>
      <c r="AI7" s="31"/>
    </row>
    <row r="8" spans="1:35" x14ac:dyDescent="0.6">
      <c r="A8" s="32" t="s">
        <v>27</v>
      </c>
      <c r="C8" s="34" t="s">
        <v>28</v>
      </c>
      <c r="E8" s="34" t="s">
        <v>29</v>
      </c>
      <c r="G8" s="34" t="s">
        <v>30</v>
      </c>
      <c r="I8" s="34" t="s">
        <v>31</v>
      </c>
      <c r="K8" s="34" t="s">
        <v>32</v>
      </c>
      <c r="M8" s="34" t="s">
        <v>24</v>
      </c>
      <c r="O8" s="32" t="s">
        <v>9</v>
      </c>
      <c r="Q8" s="32" t="s">
        <v>10</v>
      </c>
      <c r="S8" s="32" t="s">
        <v>11</v>
      </c>
      <c r="U8" s="32" t="s">
        <v>12</v>
      </c>
      <c r="V8" s="28"/>
      <c r="X8" s="32" t="s">
        <v>13</v>
      </c>
      <c r="Y8" s="28"/>
      <c r="AA8" s="32" t="s">
        <v>9</v>
      </c>
      <c r="AC8" s="34" t="s">
        <v>33</v>
      </c>
      <c r="AE8" s="32" t="s">
        <v>10</v>
      </c>
      <c r="AG8" s="32" t="s">
        <v>11</v>
      </c>
      <c r="AI8" s="34" t="s">
        <v>15</v>
      </c>
    </row>
    <row r="9" spans="1:35" x14ac:dyDescent="0.6">
      <c r="A9" s="33"/>
      <c r="C9" s="33"/>
      <c r="E9" s="33"/>
      <c r="G9" s="33"/>
      <c r="I9" s="33"/>
      <c r="K9" s="33"/>
      <c r="M9" s="33"/>
      <c r="O9" s="33"/>
      <c r="Q9" s="33"/>
      <c r="S9" s="33"/>
      <c r="U9" s="2" t="s">
        <v>9</v>
      </c>
      <c r="V9" s="2" t="s">
        <v>10</v>
      </c>
      <c r="X9" s="2" t="s">
        <v>9</v>
      </c>
      <c r="Y9" s="2" t="s">
        <v>16</v>
      </c>
      <c r="AA9" s="33"/>
      <c r="AC9" s="33"/>
      <c r="AE9" s="33"/>
      <c r="AG9" s="33"/>
      <c r="AI9" s="33"/>
    </row>
    <row r="10" spans="1:35" ht="42" x14ac:dyDescent="0.6">
      <c r="A10" s="3" t="s">
        <v>34</v>
      </c>
      <c r="C10" s="10" t="s">
        <v>35</v>
      </c>
      <c r="E10" s="10" t="s">
        <v>36</v>
      </c>
      <c r="G10" s="10" t="s">
        <v>37</v>
      </c>
      <c r="I10" s="10" t="s">
        <v>38</v>
      </c>
      <c r="K10" s="10" t="s">
        <v>39</v>
      </c>
      <c r="M10" s="15" t="s">
        <v>186</v>
      </c>
      <c r="O10" s="4">
        <v>5220</v>
      </c>
      <c r="Q10" s="4">
        <v>17957085467</v>
      </c>
      <c r="S10" s="4">
        <v>22820217759</v>
      </c>
      <c r="U10" s="15" t="s">
        <v>186</v>
      </c>
      <c r="V10" s="15" t="s">
        <v>186</v>
      </c>
      <c r="W10" s="16"/>
      <c r="X10" s="15" t="s">
        <v>186</v>
      </c>
      <c r="Y10" s="15" t="s">
        <v>186</v>
      </c>
      <c r="Z10" s="10"/>
      <c r="AA10" s="4">
        <v>5220</v>
      </c>
      <c r="AC10" s="4">
        <v>4426935</v>
      </c>
      <c r="AE10" s="4">
        <v>17957085467</v>
      </c>
      <c r="AG10" s="4">
        <v>23091846964</v>
      </c>
      <c r="AI10" s="5">
        <v>1.6333250551781719E-3</v>
      </c>
    </row>
    <row r="11" spans="1:35" ht="42" x14ac:dyDescent="0.6">
      <c r="A11" s="3" t="s">
        <v>40</v>
      </c>
      <c r="C11" s="10" t="s">
        <v>35</v>
      </c>
      <c r="E11" s="10" t="s">
        <v>36</v>
      </c>
      <c r="G11" s="10" t="s">
        <v>41</v>
      </c>
      <c r="I11" s="10" t="s">
        <v>42</v>
      </c>
      <c r="K11" s="10" t="s">
        <v>43</v>
      </c>
      <c r="M11" s="15" t="s">
        <v>186</v>
      </c>
      <c r="O11" s="4">
        <v>4000</v>
      </c>
      <c r="Q11" s="4">
        <v>3546395201</v>
      </c>
      <c r="S11" s="4">
        <v>3997100000</v>
      </c>
      <c r="U11" s="15" t="s">
        <v>186</v>
      </c>
      <c r="V11" s="15" t="s">
        <v>186</v>
      </c>
      <c r="W11" s="16"/>
      <c r="X11" s="15" t="s">
        <v>186</v>
      </c>
      <c r="Y11" s="15" t="s">
        <v>186</v>
      </c>
      <c r="Z11" s="10"/>
      <c r="AA11" s="4">
        <v>4000</v>
      </c>
      <c r="AC11" s="4">
        <v>1000000</v>
      </c>
      <c r="AE11" s="4">
        <v>3546395201</v>
      </c>
      <c r="AG11" s="4">
        <v>3997100000</v>
      </c>
      <c r="AI11" s="5">
        <v>2.8272158516512983E-4</v>
      </c>
    </row>
    <row r="12" spans="1:35" ht="42" x14ac:dyDescent="0.6">
      <c r="A12" s="3" t="s">
        <v>44</v>
      </c>
      <c r="C12" s="10" t="s">
        <v>35</v>
      </c>
      <c r="E12" s="10" t="s">
        <v>36</v>
      </c>
      <c r="G12" s="10" t="s">
        <v>45</v>
      </c>
      <c r="I12" s="10" t="s">
        <v>46</v>
      </c>
      <c r="K12" s="10" t="s">
        <v>43</v>
      </c>
      <c r="M12" s="15" t="s">
        <v>186</v>
      </c>
      <c r="O12" s="4">
        <v>24920</v>
      </c>
      <c r="Q12" s="4">
        <v>24681310019</v>
      </c>
      <c r="S12" s="4">
        <v>24154875010</v>
      </c>
      <c r="U12" s="15" t="s">
        <v>186</v>
      </c>
      <c r="V12" s="15" t="s">
        <v>186</v>
      </c>
      <c r="W12" s="16"/>
      <c r="X12" s="15" t="s">
        <v>186</v>
      </c>
      <c r="Y12" s="15" t="s">
        <v>186</v>
      </c>
      <c r="Z12" s="10"/>
      <c r="AA12" s="4">
        <v>24920</v>
      </c>
      <c r="AC12" s="4">
        <v>984000</v>
      </c>
      <c r="AE12" s="4">
        <v>24681310019</v>
      </c>
      <c r="AG12" s="4">
        <v>24503502072</v>
      </c>
      <c r="AI12" s="5">
        <v>1.7331737879694986E-3</v>
      </c>
    </row>
    <row r="13" spans="1:35" ht="42" x14ac:dyDescent="0.6">
      <c r="A13" s="3" t="s">
        <v>47</v>
      </c>
      <c r="C13" s="10" t="s">
        <v>35</v>
      </c>
      <c r="E13" s="10" t="s">
        <v>36</v>
      </c>
      <c r="G13" s="10" t="s">
        <v>48</v>
      </c>
      <c r="I13" s="10" t="s">
        <v>49</v>
      </c>
      <c r="K13" s="10" t="s">
        <v>43</v>
      </c>
      <c r="M13" s="15" t="s">
        <v>186</v>
      </c>
      <c r="O13" s="4">
        <v>2100</v>
      </c>
      <c r="Q13" s="4">
        <v>2096044286</v>
      </c>
      <c r="S13" s="4">
        <v>2140447050</v>
      </c>
      <c r="U13" s="15" t="s">
        <v>186</v>
      </c>
      <c r="V13" s="15" t="s">
        <v>186</v>
      </c>
      <c r="W13" s="16"/>
      <c r="X13" s="15" t="s">
        <v>186</v>
      </c>
      <c r="Y13" s="15" t="s">
        <v>186</v>
      </c>
      <c r="Z13" s="10"/>
      <c r="AA13" s="4">
        <v>2100</v>
      </c>
      <c r="AC13" s="4">
        <v>1020000</v>
      </c>
      <c r="AE13" s="4">
        <v>2096044286</v>
      </c>
      <c r="AG13" s="4">
        <v>2140447050</v>
      </c>
      <c r="AI13" s="5">
        <v>1.5139740885592701E-4</v>
      </c>
    </row>
    <row r="14" spans="1:35" ht="42" x14ac:dyDescent="0.6">
      <c r="A14" s="3" t="s">
        <v>50</v>
      </c>
      <c r="C14" s="10" t="s">
        <v>35</v>
      </c>
      <c r="E14" s="10" t="s">
        <v>51</v>
      </c>
      <c r="G14" s="10" t="s">
        <v>52</v>
      </c>
      <c r="I14" s="10" t="s">
        <v>53</v>
      </c>
      <c r="K14" s="10" t="s">
        <v>54</v>
      </c>
      <c r="M14" s="15" t="s">
        <v>186</v>
      </c>
      <c r="O14" s="4">
        <v>17000</v>
      </c>
      <c r="Q14" s="4">
        <v>15629891686</v>
      </c>
      <c r="S14" s="4">
        <v>10617296875</v>
      </c>
      <c r="U14" s="15" t="s">
        <v>186</v>
      </c>
      <c r="V14" s="15" t="s">
        <v>186</v>
      </c>
      <c r="W14" s="16"/>
      <c r="X14" s="15" t="s">
        <v>186</v>
      </c>
      <c r="Y14" s="15" t="s">
        <v>186</v>
      </c>
      <c r="Z14" s="10"/>
      <c r="AA14" s="4">
        <v>17000</v>
      </c>
      <c r="AC14" s="4">
        <v>625000</v>
      </c>
      <c r="AE14" s="4">
        <v>15629891686</v>
      </c>
      <c r="AG14" s="4">
        <v>10617296875</v>
      </c>
      <c r="AI14" s="5">
        <v>7.509792105948761E-4</v>
      </c>
    </row>
    <row r="15" spans="1:35" ht="63" x14ac:dyDescent="0.6">
      <c r="A15" s="3" t="s">
        <v>55</v>
      </c>
      <c r="C15" s="10" t="s">
        <v>35</v>
      </c>
      <c r="E15" s="10" t="s">
        <v>51</v>
      </c>
      <c r="G15" s="10" t="s">
        <v>56</v>
      </c>
      <c r="I15" s="10" t="s">
        <v>57</v>
      </c>
      <c r="K15" s="10" t="s">
        <v>58</v>
      </c>
      <c r="M15" s="15" t="s">
        <v>186</v>
      </c>
      <c r="O15" s="4">
        <v>4800</v>
      </c>
      <c r="Q15" s="4">
        <v>4408250260</v>
      </c>
      <c r="S15" s="4">
        <v>4985982540</v>
      </c>
      <c r="U15" s="15" t="s">
        <v>186</v>
      </c>
      <c r="V15" s="15" t="s">
        <v>186</v>
      </c>
      <c r="W15" s="16"/>
      <c r="X15" s="15" t="s">
        <v>186</v>
      </c>
      <c r="Y15" s="15" t="s">
        <v>186</v>
      </c>
      <c r="Z15" s="10"/>
      <c r="AA15" s="4">
        <v>4800</v>
      </c>
      <c r="AC15" s="4">
        <v>1039500</v>
      </c>
      <c r="AE15" s="4">
        <v>4408250260</v>
      </c>
      <c r="AG15" s="4">
        <v>4985982540</v>
      </c>
      <c r="AI15" s="5">
        <v>3.5266690533498294E-4</v>
      </c>
    </row>
    <row r="16" spans="1:35" ht="63" x14ac:dyDescent="0.6">
      <c r="A16" s="3" t="s">
        <v>59</v>
      </c>
      <c r="C16" s="10" t="s">
        <v>60</v>
      </c>
      <c r="E16" s="10" t="s">
        <v>36</v>
      </c>
      <c r="G16" s="10" t="s">
        <v>61</v>
      </c>
      <c r="I16" s="10" t="s">
        <v>62</v>
      </c>
      <c r="K16" s="10" t="s">
        <v>54</v>
      </c>
      <c r="M16" s="15" t="s">
        <v>186</v>
      </c>
      <c r="O16" s="4">
        <v>2810</v>
      </c>
      <c r="Q16" s="4">
        <v>2724957615</v>
      </c>
      <c r="S16" s="4">
        <v>2695644240</v>
      </c>
      <c r="U16" s="15" t="s">
        <v>186</v>
      </c>
      <c r="V16" s="15" t="s">
        <v>186</v>
      </c>
      <c r="W16" s="16"/>
      <c r="X16" s="15" t="s">
        <v>186</v>
      </c>
      <c r="Y16" s="15" t="s">
        <v>186</v>
      </c>
      <c r="Z16" s="10"/>
      <c r="AA16" s="4">
        <v>2810</v>
      </c>
      <c r="AC16" s="4">
        <v>960000</v>
      </c>
      <c r="AE16" s="4">
        <v>2724957615</v>
      </c>
      <c r="AG16" s="4">
        <v>2695644240</v>
      </c>
      <c r="AI16" s="5">
        <v>1.9066743703536354E-4</v>
      </c>
    </row>
    <row r="17" spans="1:35" ht="42" x14ac:dyDescent="0.6">
      <c r="A17" s="3" t="s">
        <v>63</v>
      </c>
      <c r="C17" s="10" t="s">
        <v>60</v>
      </c>
      <c r="E17" s="10" t="s">
        <v>36</v>
      </c>
      <c r="G17" s="10" t="s">
        <v>64</v>
      </c>
      <c r="I17" s="10" t="s">
        <v>65</v>
      </c>
      <c r="K17" s="10" t="s">
        <v>54</v>
      </c>
      <c r="M17" s="15" t="s">
        <v>186</v>
      </c>
      <c r="O17" s="4">
        <v>19500</v>
      </c>
      <c r="Q17" s="4">
        <v>19510098983</v>
      </c>
      <c r="S17" s="4">
        <v>19485862500</v>
      </c>
      <c r="U17" s="15" t="s">
        <v>186</v>
      </c>
      <c r="V17" s="15" t="s">
        <v>186</v>
      </c>
      <c r="W17" s="16"/>
      <c r="X17" s="15" t="s">
        <v>186</v>
      </c>
      <c r="Y17" s="15" t="s">
        <v>186</v>
      </c>
      <c r="Z17" s="10"/>
      <c r="AA17" s="4">
        <v>19500</v>
      </c>
      <c r="AC17" s="4">
        <v>1000000</v>
      </c>
      <c r="AE17" s="4">
        <v>19510098983</v>
      </c>
      <c r="AG17" s="4">
        <v>19485862500</v>
      </c>
      <c r="AI17" s="5">
        <v>1.3782677276800079E-3</v>
      </c>
    </row>
    <row r="18" spans="1:35" ht="42" x14ac:dyDescent="0.6">
      <c r="A18" s="3" t="s">
        <v>66</v>
      </c>
      <c r="C18" s="10" t="s">
        <v>35</v>
      </c>
      <c r="E18" s="10" t="s">
        <v>51</v>
      </c>
      <c r="G18" s="10" t="s">
        <v>67</v>
      </c>
      <c r="I18" s="10" t="s">
        <v>68</v>
      </c>
      <c r="K18" s="10" t="s">
        <v>69</v>
      </c>
      <c r="M18" s="15" t="s">
        <v>186</v>
      </c>
      <c r="O18" s="4">
        <v>22500</v>
      </c>
      <c r="Q18" s="4">
        <v>21748742898</v>
      </c>
      <c r="S18" s="4">
        <v>14839233750</v>
      </c>
      <c r="U18" s="15" t="s">
        <v>186</v>
      </c>
      <c r="V18" s="15" t="s">
        <v>186</v>
      </c>
      <c r="W18" s="16"/>
      <c r="X18" s="15" t="s">
        <v>186</v>
      </c>
      <c r="Y18" s="15" t="s">
        <v>186</v>
      </c>
      <c r="Z18" s="10"/>
      <c r="AA18" s="4">
        <v>22500</v>
      </c>
      <c r="AC18" s="4">
        <v>660000</v>
      </c>
      <c r="AE18" s="4">
        <v>21748742898</v>
      </c>
      <c r="AG18" s="4">
        <v>14839233750</v>
      </c>
      <c r="AI18" s="5">
        <v>1.0496038849255444E-3</v>
      </c>
    </row>
    <row r="19" spans="1:35" x14ac:dyDescent="0.6">
      <c r="A19" s="6" t="s">
        <v>18</v>
      </c>
      <c r="O19" s="6">
        <f>SUM(O10:$O$18)</f>
        <v>102850</v>
      </c>
      <c r="Q19" s="6">
        <f>SUM(Q10:$Q$18)</f>
        <v>112302776415</v>
      </c>
      <c r="S19" s="6">
        <f>SUM(S10:$S$18)</f>
        <v>105736659724</v>
      </c>
      <c r="U19" s="6">
        <f>SUM(U10:$U$18)</f>
        <v>0</v>
      </c>
      <c r="V19" s="6">
        <f>SUM(V10:$V$18)</f>
        <v>0</v>
      </c>
      <c r="X19" s="6">
        <f>SUM(X10:$X$18)</f>
        <v>0</v>
      </c>
      <c r="Y19" s="6">
        <f>SUM(Y10:$Y$18)</f>
        <v>0</v>
      </c>
      <c r="AA19" s="6">
        <f>SUM(AA10:$AA$18)</f>
        <v>102850</v>
      </c>
      <c r="AC19" s="6">
        <f>SUM(AC10:$AC$18)</f>
        <v>11715435</v>
      </c>
      <c r="AE19" s="6">
        <f>SUM(AE10:$AE$18)</f>
        <v>112302776415</v>
      </c>
      <c r="AG19" s="6">
        <f>SUM(AG10:$AG$18)</f>
        <v>106356915991</v>
      </c>
      <c r="AI19" s="7">
        <f>SUM(AI10:$AI$18)</f>
        <v>7.5228030027395029E-3</v>
      </c>
    </row>
    <row r="20" spans="1:35" x14ac:dyDescent="0.6">
      <c r="O20" s="8"/>
      <c r="Q20" s="8"/>
      <c r="S20" s="8"/>
      <c r="U20" s="8"/>
      <c r="V20" s="8"/>
      <c r="X20" s="8"/>
      <c r="Y20" s="8"/>
      <c r="AA20" s="8"/>
      <c r="AC20" s="8"/>
      <c r="AE20" s="8"/>
      <c r="AG20" s="8"/>
      <c r="AI20" s="8"/>
    </row>
  </sheetData>
  <sheetProtection algorithmName="SHA-512" hashValue="oNuEz4/E9WMcsrx7KqeHy2pKIqDJko56oZP31+pCmzKNv9vP2+GckG2ZFQ9d9S3sTqXAqumUUfkvGv5FlgUZpw==" saltValue="MNud0rLrWn2jRox5lnaU5g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activeCell="K9" sqref="K9"/>
    </sheetView>
  </sheetViews>
  <sheetFormatPr defaultColWidth="9.140625" defaultRowHeight="21" x14ac:dyDescent="0.6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0.100000000000001" customHeight="1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x14ac:dyDescent="0.6">
      <c r="A5" s="29" t="s">
        <v>70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6">
      <c r="A6" s="29" t="s">
        <v>71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8" spans="1:13" x14ac:dyDescent="0.6">
      <c r="C8" s="30" t="s">
        <v>7</v>
      </c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42" x14ac:dyDescent="0.6">
      <c r="A9" s="9" t="s">
        <v>72</v>
      </c>
      <c r="C9" s="9" t="s">
        <v>9</v>
      </c>
      <c r="E9" s="9" t="s">
        <v>73</v>
      </c>
      <c r="G9" s="9" t="s">
        <v>74</v>
      </c>
      <c r="I9" s="9" t="s">
        <v>75</v>
      </c>
      <c r="K9" s="11" t="s">
        <v>76</v>
      </c>
      <c r="M9" s="9" t="s">
        <v>77</v>
      </c>
    </row>
    <row r="10" spans="1:13" s="18" customFormat="1" x14ac:dyDescent="0.6">
      <c r="A10" s="17" t="s">
        <v>18</v>
      </c>
      <c r="K10" s="17">
        <f>SUM($K$9)</f>
        <v>0</v>
      </c>
    </row>
    <row r="11" spans="1:13" x14ac:dyDescent="0.6">
      <c r="K11" s="8"/>
    </row>
  </sheetData>
  <sheetProtection algorithmName="SHA-512" hashValue="4MMANgNrYVpxEYh/a/xgX4/rW7xHyRbzL9UJYXE+B0rMR3Nly2won0qG1NAqpkAqarJhcXrKcSjllEhDsaPYJQ==" saltValue="3kArk23HDYIjK2B1bgeFog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9.42578125" style="1" bestFit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9.42578125" style="1" bestFit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x14ac:dyDescent="0.6">
      <c r="A5" s="29" t="s">
        <v>78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x14ac:dyDescent="0.6">
      <c r="C7" s="30" t="s">
        <v>79</v>
      </c>
      <c r="D7" s="31"/>
      <c r="E7" s="31"/>
      <c r="F7" s="31"/>
      <c r="G7" s="31"/>
      <c r="H7" s="31"/>
      <c r="I7" s="31"/>
      <c r="K7" s="9" t="s">
        <v>5</v>
      </c>
      <c r="M7" s="30" t="s">
        <v>6</v>
      </c>
      <c r="N7" s="31"/>
      <c r="O7" s="31"/>
      <c r="Q7" s="30" t="s">
        <v>7</v>
      </c>
      <c r="R7" s="31"/>
      <c r="S7" s="31"/>
    </row>
    <row r="8" spans="1:19" ht="63" x14ac:dyDescent="0.6">
      <c r="A8" s="9" t="s">
        <v>80</v>
      </c>
      <c r="C8" s="9" t="s">
        <v>81</v>
      </c>
      <c r="E8" s="9" t="s">
        <v>82</v>
      </c>
      <c r="G8" s="11" t="s">
        <v>83</v>
      </c>
      <c r="I8" s="11" t="s">
        <v>84</v>
      </c>
      <c r="K8" s="9" t="s">
        <v>85</v>
      </c>
      <c r="M8" s="9" t="s">
        <v>86</v>
      </c>
      <c r="O8" s="9" t="s">
        <v>87</v>
      </c>
      <c r="Q8" s="9" t="s">
        <v>85</v>
      </c>
      <c r="S8" s="11" t="s">
        <v>15</v>
      </c>
    </row>
    <row r="9" spans="1:19" x14ac:dyDescent="0.6">
      <c r="A9" s="3" t="s">
        <v>88</v>
      </c>
      <c r="C9" s="10" t="s">
        <v>89</v>
      </c>
      <c r="E9" s="12" t="s">
        <v>90</v>
      </c>
      <c r="G9" s="10" t="s">
        <v>91</v>
      </c>
      <c r="I9" s="10" t="s">
        <v>39</v>
      </c>
      <c r="K9" s="4">
        <v>344366028388</v>
      </c>
      <c r="M9" s="4">
        <v>37806507787</v>
      </c>
      <c r="O9" s="4">
        <v>361116243222</v>
      </c>
      <c r="Q9" s="4">
        <v>21056292953</v>
      </c>
      <c r="S9" s="5">
        <v>1.489346906850845E-3</v>
      </c>
    </row>
    <row r="10" spans="1:19" ht="42" x14ac:dyDescent="0.6">
      <c r="A10" s="3" t="s">
        <v>92</v>
      </c>
      <c r="C10" s="10" t="s">
        <v>93</v>
      </c>
      <c r="E10" s="12" t="s">
        <v>90</v>
      </c>
      <c r="G10" s="10" t="s">
        <v>94</v>
      </c>
      <c r="I10" s="10" t="s">
        <v>39</v>
      </c>
      <c r="K10" s="4">
        <v>1000000</v>
      </c>
      <c r="M10" s="19">
        <v>0</v>
      </c>
      <c r="N10" s="19"/>
      <c r="O10" s="19">
        <v>0</v>
      </c>
      <c r="P10" s="10"/>
      <c r="Q10" s="4">
        <v>1000000</v>
      </c>
      <c r="S10" s="5">
        <v>7.0731676756931224E-8</v>
      </c>
    </row>
    <row r="11" spans="1:19" x14ac:dyDescent="0.6">
      <c r="A11" s="3" t="s">
        <v>95</v>
      </c>
      <c r="C11" s="10" t="s">
        <v>96</v>
      </c>
      <c r="E11" s="12" t="s">
        <v>90</v>
      </c>
      <c r="G11" s="10" t="s">
        <v>97</v>
      </c>
      <c r="I11" s="10" t="s">
        <v>39</v>
      </c>
      <c r="K11" s="4">
        <v>600000</v>
      </c>
      <c r="M11" s="4">
        <v>5095</v>
      </c>
      <c r="N11" s="16"/>
      <c r="O11" s="20">
        <v>0</v>
      </c>
      <c r="Q11" s="4">
        <v>605095</v>
      </c>
      <c r="S11" s="5">
        <v>4.2799383947235302E-8</v>
      </c>
    </row>
    <row r="12" spans="1:19" x14ac:dyDescent="0.6">
      <c r="A12" s="3" t="s">
        <v>98</v>
      </c>
      <c r="C12" s="10" t="s">
        <v>99</v>
      </c>
      <c r="E12" s="12" t="s">
        <v>100</v>
      </c>
      <c r="G12" s="10" t="s">
        <v>101</v>
      </c>
      <c r="I12" s="10" t="s">
        <v>39</v>
      </c>
      <c r="K12" s="4">
        <v>30000000</v>
      </c>
      <c r="M12" s="19">
        <v>0</v>
      </c>
      <c r="N12" s="16"/>
      <c r="O12" s="19">
        <v>0</v>
      </c>
      <c r="P12" s="10"/>
      <c r="Q12" s="4">
        <v>30000000</v>
      </c>
      <c r="S12" s="5">
        <v>2.1219503027079367E-6</v>
      </c>
    </row>
    <row r="13" spans="1:19" x14ac:dyDescent="0.6">
      <c r="A13" s="3" t="s">
        <v>98</v>
      </c>
      <c r="C13" s="10" t="s">
        <v>102</v>
      </c>
      <c r="E13" s="12" t="s">
        <v>90</v>
      </c>
      <c r="G13" s="10" t="s">
        <v>103</v>
      </c>
      <c r="I13" s="10" t="s">
        <v>39</v>
      </c>
      <c r="K13" s="4">
        <v>432655717</v>
      </c>
      <c r="M13" s="4">
        <v>1255014589</v>
      </c>
      <c r="N13" s="16"/>
      <c r="O13" s="20">
        <v>0</v>
      </c>
      <c r="Q13" s="4">
        <v>1687670306</v>
      </c>
      <c r="S13" s="5">
        <v>1.1937175055626321E-4</v>
      </c>
    </row>
    <row r="14" spans="1:19" ht="42" x14ac:dyDescent="0.6">
      <c r="A14" s="3" t="s">
        <v>104</v>
      </c>
      <c r="C14" s="10" t="s">
        <v>105</v>
      </c>
      <c r="E14" s="12" t="s">
        <v>90</v>
      </c>
      <c r="G14" s="10" t="s">
        <v>106</v>
      </c>
      <c r="I14" s="10" t="s">
        <v>39</v>
      </c>
      <c r="K14" s="4">
        <v>1500337921</v>
      </c>
      <c r="M14" s="4">
        <v>473299940</v>
      </c>
      <c r="N14" s="16"/>
      <c r="O14" s="20">
        <v>0</v>
      </c>
      <c r="Q14" s="4">
        <v>1973637861</v>
      </c>
      <c r="S14" s="5">
        <v>1.3959871521949317E-4</v>
      </c>
    </row>
    <row r="15" spans="1:19" ht="42" x14ac:dyDescent="0.6">
      <c r="A15" s="3" t="s">
        <v>104</v>
      </c>
      <c r="C15" s="10" t="s">
        <v>107</v>
      </c>
      <c r="E15" s="12" t="s">
        <v>108</v>
      </c>
      <c r="G15" s="10" t="s">
        <v>106</v>
      </c>
      <c r="I15" s="10" t="s">
        <v>109</v>
      </c>
      <c r="K15" s="4">
        <v>30500000000</v>
      </c>
      <c r="M15" s="19">
        <v>0</v>
      </c>
      <c r="N15" s="16"/>
      <c r="O15" s="19">
        <v>0</v>
      </c>
      <c r="P15" s="10"/>
      <c r="Q15" s="4">
        <v>30500000000</v>
      </c>
      <c r="S15" s="5">
        <v>2.1573161410864024E-3</v>
      </c>
    </row>
    <row r="16" spans="1:19" x14ac:dyDescent="0.6">
      <c r="A16" s="6" t="s">
        <v>18</v>
      </c>
      <c r="K16" s="6">
        <f>SUM(K9:$K$15)</f>
        <v>376830622026</v>
      </c>
      <c r="M16" s="6">
        <f>SUM(M9:$M$15)</f>
        <v>39534827411</v>
      </c>
      <c r="O16" s="6">
        <f>SUM(O9:$O$15)</f>
        <v>361116243222</v>
      </c>
      <c r="Q16" s="6">
        <f>SUM(Q9:$Q$15)</f>
        <v>55249206215</v>
      </c>
      <c r="S16" s="7">
        <f>SUM(S9:$S$15)</f>
        <v>3.9078689950764155E-3</v>
      </c>
    </row>
    <row r="17" spans="11:19" x14ac:dyDescent="0.6">
      <c r="K17" s="8"/>
      <c r="M17" s="8"/>
      <c r="O17" s="8"/>
      <c r="Q17" s="8"/>
      <c r="S17" s="8"/>
    </row>
  </sheetData>
  <sheetProtection algorithmName="SHA-512" hashValue="RxSaXWtmiOsuyKAD0lBgYxA+htUMiuVVMxFDKzuVbO3+i1qPAdcRCoRb1KJec9nIaegurUx54GJd5e6hAno1Kg==" saltValue="ewIjjAZDXbZKEaW3/d0oH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0.100000000000001" customHeight="1" x14ac:dyDescent="0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5" spans="1:29" x14ac:dyDescent="0.6">
      <c r="A5" s="29" t="s">
        <v>110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7" spans="1:29" x14ac:dyDescent="0.6">
      <c r="K7" s="9" t="s">
        <v>5</v>
      </c>
      <c r="M7" s="30" t="s">
        <v>6</v>
      </c>
      <c r="N7" s="31"/>
      <c r="O7" s="31"/>
      <c r="P7" s="31"/>
      <c r="Q7" s="31"/>
      <c r="R7" s="31"/>
      <c r="S7" s="31"/>
      <c r="T7" s="31"/>
      <c r="U7" s="31"/>
      <c r="W7" s="30" t="s">
        <v>7</v>
      </c>
      <c r="X7" s="31"/>
      <c r="Y7" s="31"/>
      <c r="Z7" s="31"/>
      <c r="AA7" s="31"/>
      <c r="AB7" s="31"/>
      <c r="AC7" s="31"/>
    </row>
    <row r="8" spans="1:29" x14ac:dyDescent="0.6">
      <c r="A8" s="32" t="s">
        <v>111</v>
      </c>
      <c r="C8" s="34" t="s">
        <v>31</v>
      </c>
      <c r="E8" s="34" t="s">
        <v>84</v>
      </c>
      <c r="G8" s="34" t="s">
        <v>112</v>
      </c>
      <c r="I8" s="34" t="s">
        <v>29</v>
      </c>
      <c r="K8" s="32" t="s">
        <v>9</v>
      </c>
      <c r="M8" s="32" t="s">
        <v>10</v>
      </c>
      <c r="O8" s="32" t="s">
        <v>11</v>
      </c>
      <c r="Q8" s="32" t="s">
        <v>12</v>
      </c>
      <c r="R8" s="28"/>
      <c r="T8" s="32" t="s">
        <v>13</v>
      </c>
      <c r="U8" s="28"/>
      <c r="W8" s="32" t="s">
        <v>9</v>
      </c>
      <c r="Y8" s="32" t="s">
        <v>10</v>
      </c>
      <c r="AA8" s="32" t="s">
        <v>11</v>
      </c>
      <c r="AC8" s="34" t="s">
        <v>15</v>
      </c>
    </row>
    <row r="9" spans="1:29" x14ac:dyDescent="0.6">
      <c r="A9" s="33"/>
      <c r="C9" s="33"/>
      <c r="E9" s="33"/>
      <c r="G9" s="33"/>
      <c r="I9" s="33"/>
      <c r="K9" s="33"/>
      <c r="M9" s="33"/>
      <c r="O9" s="33"/>
      <c r="Q9" s="2" t="s">
        <v>9</v>
      </c>
      <c r="R9" s="2" t="s">
        <v>10</v>
      </c>
      <c r="T9" s="2" t="s">
        <v>9</v>
      </c>
      <c r="U9" s="2" t="s">
        <v>16</v>
      </c>
      <c r="W9" s="33"/>
      <c r="Y9" s="33"/>
      <c r="AA9" s="33"/>
      <c r="AC9" s="33"/>
    </row>
    <row r="10" spans="1:29" s="18" customFormat="1" x14ac:dyDescent="0.6">
      <c r="A10" s="17" t="s">
        <v>18</v>
      </c>
      <c r="K10" s="17">
        <f>SUM($K$9)</f>
        <v>0</v>
      </c>
      <c r="M10" s="17">
        <f>SUM($M$9)</f>
        <v>0</v>
      </c>
      <c r="O10" s="17">
        <f>SUM($O$9)</f>
        <v>0</v>
      </c>
      <c r="Q10" s="17">
        <f>SUM($Q$9)</f>
        <v>0</v>
      </c>
      <c r="R10" s="17">
        <f>SUM($R$9)</f>
        <v>0</v>
      </c>
      <c r="T10" s="17">
        <f>SUM($T$9)</f>
        <v>0</v>
      </c>
      <c r="U10" s="17">
        <f>SUM($U$9)</f>
        <v>0</v>
      </c>
      <c r="W10" s="17">
        <f>SUM($W$9)</f>
        <v>0</v>
      </c>
      <c r="Y10" s="17">
        <f>SUM($Y$9)</f>
        <v>0</v>
      </c>
      <c r="AA10" s="17">
        <f>SUM($AA$9)</f>
        <v>0</v>
      </c>
      <c r="AC10" s="17">
        <f>SUM($AC$9)</f>
        <v>0</v>
      </c>
    </row>
    <row r="11" spans="1:29" x14ac:dyDescent="0.6">
      <c r="K11" s="8"/>
      <c r="M11" s="8"/>
      <c r="O11" s="8"/>
      <c r="Q11" s="8"/>
      <c r="R11" s="8"/>
      <c r="T11" s="8"/>
      <c r="U11" s="8"/>
      <c r="W11" s="8"/>
      <c r="Y11" s="8"/>
      <c r="AA11" s="8"/>
      <c r="AC11" s="8"/>
    </row>
  </sheetData>
  <sheetProtection algorithmName="SHA-512" hashValue="7tpE6s5VBG8J+AmDODDZDcv4JI0+uPFmlyHlCU+vKG0VEifk94lYELbRli6vvpu0VDoNUfHGpuNyS8JNXe8VGg==" saltValue="TJJdGsvBoeJmuaixW8HAHg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2.140625" style="1" bestFit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</row>
    <row r="3" spans="1:9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</row>
    <row r="5" spans="1:9" x14ac:dyDescent="0.6">
      <c r="A5" s="29" t="s">
        <v>114</v>
      </c>
      <c r="B5" s="28"/>
      <c r="C5" s="28"/>
      <c r="D5" s="28"/>
      <c r="E5" s="28"/>
      <c r="F5" s="28"/>
      <c r="G5" s="28"/>
      <c r="H5" s="28"/>
      <c r="I5" s="28"/>
    </row>
    <row r="7" spans="1:9" ht="63" x14ac:dyDescent="0.6">
      <c r="A7" s="9" t="s">
        <v>115</v>
      </c>
      <c r="C7" s="9" t="s">
        <v>116</v>
      </c>
      <c r="E7" s="9" t="s">
        <v>85</v>
      </c>
      <c r="G7" s="11" t="s">
        <v>117</v>
      </c>
      <c r="I7" s="11" t="s">
        <v>118</v>
      </c>
    </row>
    <row r="8" spans="1:9" x14ac:dyDescent="0.6">
      <c r="A8" s="13" t="s">
        <v>119</v>
      </c>
      <c r="C8" s="10" t="s">
        <v>120</v>
      </c>
      <c r="E8" s="21">
        <v>-2301149326051</v>
      </c>
      <c r="G8" s="5">
        <f>E8/-2276542680342</f>
        <v>1.0108087785577133</v>
      </c>
      <c r="I8" s="5">
        <f>E8/14137937142880</f>
        <v>-0.16276415029966948</v>
      </c>
    </row>
    <row r="9" spans="1:9" x14ac:dyDescent="0.6">
      <c r="A9" s="13" t="s">
        <v>121</v>
      </c>
      <c r="C9" s="10" t="s">
        <v>122</v>
      </c>
      <c r="E9" s="21">
        <v>7467815199</v>
      </c>
      <c r="G9" s="5">
        <f>E9/-2276542680342</f>
        <v>-3.2803317343815959E-3</v>
      </c>
      <c r="I9" s="5">
        <f>E9/14137937142880</f>
        <v>5.2821109073616609E-4</v>
      </c>
    </row>
    <row r="10" spans="1:9" x14ac:dyDescent="0.6">
      <c r="A10" s="13" t="s">
        <v>123</v>
      </c>
      <c r="C10" s="10" t="s">
        <v>124</v>
      </c>
      <c r="E10" s="21">
        <v>17138830510</v>
      </c>
      <c r="G10" s="5">
        <f>E10/-2276542680342</f>
        <v>-7.528446823331804E-3</v>
      </c>
      <c r="I10" s="5">
        <f>E10/14137937142880</f>
        <v>1.2122582196251509E-3</v>
      </c>
    </row>
    <row r="11" spans="1:9" x14ac:dyDescent="0.6">
      <c r="A11" s="13" t="s">
        <v>125</v>
      </c>
      <c r="C11" s="10" t="s">
        <v>126</v>
      </c>
      <c r="E11" s="20">
        <v>0</v>
      </c>
      <c r="G11" s="5">
        <f>E11/-2276542680342</f>
        <v>0</v>
      </c>
      <c r="I11" s="5">
        <f>E11/14137937142880</f>
        <v>0</v>
      </c>
    </row>
    <row r="12" spans="1:9" x14ac:dyDescent="0.6">
      <c r="A12" s="9" t="s">
        <v>18</v>
      </c>
      <c r="E12" s="22">
        <f>SUM(E8:$E$11)</f>
        <v>-2276542680342</v>
      </c>
      <c r="G12" s="7">
        <f>SUM(G8:$G$11)</f>
        <v>0.99999999999999989</v>
      </c>
      <c r="I12" s="7">
        <f>SUM(I8:$I$11)</f>
        <v>-0.16102368098930817</v>
      </c>
    </row>
    <row r="13" spans="1:9" x14ac:dyDescent="0.6">
      <c r="E13" s="8"/>
      <c r="G13" s="8"/>
      <c r="I13" s="8"/>
    </row>
  </sheetData>
  <sheetProtection algorithmName="SHA-512" hashValue="IQMRfxSO4blV9qDXRZdIvhVnSg+w77VdnNuFSJWSEXxd5rC6FD26VVFxAs69ripiKbpTt4lKSIN/0A8++WO1KA==" saltValue="unX7uomPKY3DnSdJRuhhbA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rightToLeft="1" view="pageBreakPreview" zoomScale="60" zoomScaleNormal="100" workbookViewId="0">
      <selection activeCell="K6" sqref="K6"/>
    </sheetView>
  </sheetViews>
  <sheetFormatPr defaultColWidth="9.140625" defaultRowHeight="21" x14ac:dyDescent="0.6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6">
      <c r="A2" s="27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6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x14ac:dyDescent="0.6">
      <c r="A5" s="29" t="s">
        <v>127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x14ac:dyDescent="0.6">
      <c r="C7" s="30" t="s">
        <v>128</v>
      </c>
      <c r="D7" s="31"/>
      <c r="E7" s="31"/>
      <c r="F7" s="31"/>
      <c r="G7" s="31"/>
      <c r="I7" s="30" t="s">
        <v>129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63" x14ac:dyDescent="0.6">
      <c r="A8" s="9" t="s">
        <v>20</v>
      </c>
      <c r="C8" s="11" t="s">
        <v>130</v>
      </c>
      <c r="E8" s="11" t="s">
        <v>131</v>
      </c>
      <c r="G8" s="11" t="s">
        <v>132</v>
      </c>
      <c r="I8" s="11" t="s">
        <v>133</v>
      </c>
      <c r="K8" s="11" t="s">
        <v>134</v>
      </c>
      <c r="M8" s="11" t="s">
        <v>135</v>
      </c>
      <c r="O8" s="11" t="s">
        <v>133</v>
      </c>
      <c r="Q8" s="11" t="s">
        <v>134</v>
      </c>
      <c r="S8" s="11" t="s">
        <v>135</v>
      </c>
    </row>
    <row r="9" spans="1:19" s="18" customFormat="1" x14ac:dyDescent="0.6">
      <c r="A9" s="17" t="s">
        <v>18</v>
      </c>
      <c r="I9" s="17">
        <f>SUM($I$8)</f>
        <v>0</v>
      </c>
      <c r="K9" s="17">
        <f>SUM($K$8)</f>
        <v>0</v>
      </c>
      <c r="M9" s="17">
        <f>SUM($M$8)</f>
        <v>0</v>
      </c>
      <c r="O9" s="17">
        <f>SUM($O$8)</f>
        <v>0</v>
      </c>
      <c r="Q9" s="17">
        <f>SUM($Q$8)</f>
        <v>0</v>
      </c>
      <c r="S9" s="17">
        <f>SUM($S$8)</f>
        <v>0</v>
      </c>
    </row>
    <row r="10" spans="1:19" x14ac:dyDescent="0.6">
      <c r="I10" s="8"/>
      <c r="K10" s="8"/>
      <c r="M10" s="8"/>
      <c r="O10" s="8"/>
      <c r="Q10" s="8"/>
      <c r="S10" s="8"/>
    </row>
  </sheetData>
  <sheetProtection algorithmName="SHA-512" hashValue="otxpoYyJ1bVEPu72e5ao/0481RLzoRuRObikgETuI3NGJHVHzN58cBv/4j1yA35+TMdHyQnheawdLpLvO31Bqw==" saltValue="lEYkq62n8jQzT5w+sWfwT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2</vt:lpstr>
      <vt:lpstr>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خانم هاشمی</dc:creator>
  <cp:lastModifiedBy>Marjan 2289. Seraj</cp:lastModifiedBy>
  <dcterms:created xsi:type="dcterms:W3CDTF">2021-06-23T13:04:41Z</dcterms:created>
  <dcterms:modified xsi:type="dcterms:W3CDTF">2021-06-30T13:03:15Z</dcterms:modified>
</cp:coreProperties>
</file>