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Tibfs01\006-md\001-Fund\001-Sabad\صندوق و سبد\افشای پرتفوی برای سازمان\بازارگردانی مس\1400\05\"/>
    </mc:Choice>
  </mc:AlternateContent>
  <bookViews>
    <workbookView xWindow="0" yWindow="0" windowWidth="28800" windowHeight="12000"/>
  </bookViews>
  <sheets>
    <sheet name="0" sheetId="1" r:id="rId1"/>
    <sheet name="1" sheetId="2" r:id="rId2"/>
    <sheet name="2" sheetId="3" r:id="rId3"/>
    <sheet name="3" sheetId="4" r:id="rId4"/>
    <sheet name="4" sheetId="5" r:id="rId5"/>
    <sheet name="5" sheetId="6" r:id="rId6"/>
    <sheet name="6" sheetId="7" r:id="rId7"/>
    <sheet name="7" sheetId="8" r:id="rId8"/>
    <sheet name="8" sheetId="9" r:id="rId9"/>
    <sheet name="9" sheetId="10" r:id="rId10"/>
    <sheet name="10" sheetId="11" r:id="rId11"/>
    <sheet name="11" sheetId="12" r:id="rId12"/>
    <sheet name="12" sheetId="13" r:id="rId13"/>
    <sheet name="13" sheetId="14" r:id="rId14"/>
    <sheet name="14" sheetId="15" r:id="rId15"/>
    <sheet name="15" sheetId="16" r:id="rId16"/>
  </sheets>
  <definedNames>
    <definedName name="_xlnm.Print_Area" localSheetId="0">'0'!$A$1:$J$31</definedName>
    <definedName name="_xlnm.Print_Area" localSheetId="9">'9'!$A$1:$S$26</definedName>
  </definedNames>
  <calcPr calcId="162913"/>
</workbook>
</file>

<file path=xl/calcChain.xml><?xml version="1.0" encoding="utf-8"?>
<calcChain xmlns="http://schemas.openxmlformats.org/spreadsheetml/2006/main">
  <c r="O11" i="11" l="1"/>
  <c r="E9" i="16"/>
  <c r="C9" i="16"/>
  <c r="I18" i="15"/>
  <c r="E18" i="15"/>
  <c r="K17" i="15"/>
  <c r="K16" i="15"/>
  <c r="K15" i="15"/>
  <c r="K14" i="15"/>
  <c r="K13" i="15"/>
  <c r="G13" i="15"/>
  <c r="K12" i="15"/>
  <c r="G12" i="15"/>
  <c r="K11" i="15"/>
  <c r="G11" i="15"/>
  <c r="K10" i="15"/>
  <c r="G10" i="15"/>
  <c r="K9" i="15"/>
  <c r="K18" i="15" s="1"/>
  <c r="G9" i="15"/>
  <c r="G18" i="15" s="1"/>
  <c r="Q18" i="14"/>
  <c r="O18" i="14"/>
  <c r="M18" i="14"/>
  <c r="K18" i="14"/>
  <c r="I18" i="14"/>
  <c r="G18" i="14"/>
  <c r="E18" i="14"/>
  <c r="C18" i="14"/>
  <c r="U10" i="13"/>
  <c r="S10" i="13"/>
  <c r="Q10" i="13"/>
  <c r="O10" i="13"/>
  <c r="M10" i="13"/>
  <c r="K10" i="13"/>
  <c r="I10" i="13"/>
  <c r="G10" i="13"/>
  <c r="E10" i="13"/>
  <c r="C10" i="13"/>
  <c r="Q19" i="12"/>
  <c r="O19" i="12"/>
  <c r="M19" i="12"/>
  <c r="K19" i="12"/>
  <c r="I19" i="12"/>
  <c r="G19" i="12"/>
  <c r="E19" i="12"/>
  <c r="C19" i="12"/>
  <c r="Q11" i="11"/>
  <c r="M11" i="11"/>
  <c r="K11" i="11"/>
  <c r="I11" i="11"/>
  <c r="G11" i="11"/>
  <c r="E11" i="11"/>
  <c r="C11" i="11"/>
  <c r="S26" i="10"/>
  <c r="Q26" i="10"/>
  <c r="O26" i="10"/>
  <c r="M26" i="10"/>
  <c r="K26" i="10"/>
  <c r="I26" i="10"/>
  <c r="S10" i="9"/>
  <c r="Q10" i="9"/>
  <c r="O10" i="9"/>
  <c r="M10" i="9"/>
  <c r="K10" i="9"/>
  <c r="I10" i="9"/>
  <c r="E12" i="8"/>
  <c r="I11" i="8"/>
  <c r="G11" i="8"/>
  <c r="I10" i="8"/>
  <c r="G10" i="8"/>
  <c r="I9" i="8"/>
  <c r="G9" i="8"/>
  <c r="I8" i="8"/>
  <c r="I12" i="8" s="1"/>
  <c r="G8" i="8"/>
  <c r="G12" i="8" s="1"/>
  <c r="AC10" i="7"/>
  <c r="AA10" i="7"/>
  <c r="Y10" i="7"/>
  <c r="W10" i="7"/>
  <c r="U10" i="7"/>
  <c r="T10" i="7"/>
  <c r="R10" i="7"/>
  <c r="Q10" i="7"/>
  <c r="O10" i="7"/>
  <c r="M10" i="7"/>
  <c r="K10" i="7"/>
  <c r="S16" i="6"/>
  <c r="Q16" i="6"/>
  <c r="O16" i="6"/>
  <c r="M16" i="6"/>
  <c r="K16" i="6"/>
  <c r="K10" i="5"/>
  <c r="AI19" i="4"/>
  <c r="AG19" i="4"/>
  <c r="AE19" i="4"/>
  <c r="AC19" i="4"/>
  <c r="AA19" i="4"/>
  <c r="Y19" i="4"/>
  <c r="X19" i="4"/>
  <c r="V19" i="4"/>
  <c r="U19" i="4"/>
  <c r="S19" i="4"/>
  <c r="Q19" i="4"/>
  <c r="O19" i="4"/>
  <c r="Q9" i="3"/>
  <c r="M9" i="3"/>
  <c r="K9" i="3"/>
  <c r="I9" i="3"/>
  <c r="E9" i="3"/>
  <c r="C9" i="3"/>
  <c r="W12" i="2"/>
  <c r="U12" i="2"/>
  <c r="S12" i="2"/>
  <c r="Q12" i="2"/>
  <c r="O12" i="2"/>
  <c r="M12" i="2"/>
  <c r="L12" i="2"/>
  <c r="J12" i="2"/>
  <c r="I12" i="2"/>
  <c r="G12" i="2"/>
  <c r="E12" i="2"/>
  <c r="C12" i="2"/>
</calcChain>
</file>

<file path=xl/sharedStrings.xml><?xml version="1.0" encoding="utf-8"?>
<sst xmlns="http://schemas.openxmlformats.org/spreadsheetml/2006/main" count="476" uniqueCount="189">
  <si>
    <t>‫بازارگردانی صنعت مس</t>
  </si>
  <si>
    <t>‫صورت وضعیت پورتفوی</t>
  </si>
  <si>
    <t>‫برای ماه منتهی به 1400/05/31</t>
  </si>
  <si>
    <t>‫1- سرمایه گذاری ها</t>
  </si>
  <si>
    <t>‫1-1- سرمایه گذاری در سهام و حق تقدم سهام</t>
  </si>
  <si>
    <t>‫1400/04/31</t>
  </si>
  <si>
    <t>‫تغییرات طی دوره</t>
  </si>
  <si>
    <t>‫1400/05/31</t>
  </si>
  <si>
    <t>‫شرکت</t>
  </si>
  <si>
    <t>‫تعداد</t>
  </si>
  <si>
    <t>‫بهای تمام شده</t>
  </si>
  <si>
    <t>‫خالص ارزش فروش</t>
  </si>
  <si>
    <t>‫خرید طی دوره</t>
  </si>
  <si>
    <t>‫فروش طی دوره</t>
  </si>
  <si>
    <t>‫قیمت بازار هر سهم</t>
  </si>
  <si>
    <t>‫درصد به کل دارایی ها</t>
  </si>
  <si>
    <t>‫مبلغ فروش</t>
  </si>
  <si>
    <t>‫ملي مس</t>
  </si>
  <si>
    <t>‫جمع</t>
  </si>
  <si>
    <t>‫اطلاعات آماری مرتبط با اوراق اختیار فروش تبعی خریداری شده توسط صندوق سرمایه گذاری:</t>
  </si>
  <si>
    <t>‫نام سهام</t>
  </si>
  <si>
    <t>‫تعداد اوراق تبعی</t>
  </si>
  <si>
    <t>‫قیمت اعمال</t>
  </si>
  <si>
    <t>‫تاریخ اعمال</t>
  </si>
  <si>
    <t>‫نرخ سود مؤثر</t>
  </si>
  <si>
    <t>‫2-1- سرمایه گذاری در اوراق بهادار با درآمد ثابت یا علی الحساب</t>
  </si>
  <si>
    <t>‫اطلاعات اوراق بهادار با درآمد ثابت</t>
  </si>
  <si>
    <t>‫نام اوراق</t>
  </si>
  <si>
    <t>‫دارای مجوز از سازمان</t>
  </si>
  <si>
    <t>‫پذیرفته شده در بورس یا فرابورس</t>
  </si>
  <si>
    <t>‫تاریخ انتشار اوراق</t>
  </si>
  <si>
    <t>‫تاریخ سررسید</t>
  </si>
  <si>
    <t>‫نرخ سود اسمی</t>
  </si>
  <si>
    <t>‫قیمت بازار هر ورقه</t>
  </si>
  <si>
    <t>‫اوراق سلف شمش فولاد كاوه كيش</t>
  </si>
  <si>
    <t>‫بلی</t>
  </si>
  <si>
    <t>‫بورس</t>
  </si>
  <si>
    <t>‫1398/06/12</t>
  </si>
  <si>
    <t>‫1400/06/12</t>
  </si>
  <si>
    <t>‫0</t>
  </si>
  <si>
    <t>‫صكوك اجاره خليج فارس- 3ماهه16%</t>
  </si>
  <si>
    <t>‫1397/12/22</t>
  </si>
  <si>
    <t>‫1400/12/22</t>
  </si>
  <si>
    <t>‫16</t>
  </si>
  <si>
    <t>‫صكوك اجاره پارسيان-6ماهه16%</t>
  </si>
  <si>
    <t>‫1399/06/10</t>
  </si>
  <si>
    <t>‫1403/06/10</t>
  </si>
  <si>
    <t>‫صكوك مرابحه سايپا412-3ماهه 16%</t>
  </si>
  <si>
    <t>‫1397/12/20</t>
  </si>
  <si>
    <t>‫1401/12/20</t>
  </si>
  <si>
    <t>‫مرابحه عام دولت2-ش.خ تمدن0212</t>
  </si>
  <si>
    <t>‫فرابورس</t>
  </si>
  <si>
    <t>‫1398/12/25</t>
  </si>
  <si>
    <t>‫1402/12/25</t>
  </si>
  <si>
    <t>‫18</t>
  </si>
  <si>
    <t>‫مرابحه گندم2-واجدشرايط خاص1400</t>
  </si>
  <si>
    <t>‫1396/08/20</t>
  </si>
  <si>
    <t>‫1400/08/20</t>
  </si>
  <si>
    <t>‫17</t>
  </si>
  <si>
    <t>‫مشاركت ش اصفهان112-3ماهه18%</t>
  </si>
  <si>
    <t>‫خیر</t>
  </si>
  <si>
    <t>‫1397/12/28</t>
  </si>
  <si>
    <t>‫1401/12/28</t>
  </si>
  <si>
    <t>‫مشاركت شهرداري كرج-3ماهه18%</t>
  </si>
  <si>
    <t>‫1397/12/27</t>
  </si>
  <si>
    <t>‫1401/12/27</t>
  </si>
  <si>
    <t>‫منفعت دولت8-ش.خاص تمدن0205</t>
  </si>
  <si>
    <t>‫1398/11/05</t>
  </si>
  <si>
    <t>‫1402/05/05</t>
  </si>
  <si>
    <t>‫17.9</t>
  </si>
  <si>
    <t>‫اوراق بهاداری که ارزش آن‌ها در تاریخ گزارش تعدیل شده</t>
  </si>
  <si>
    <t>‫(بر اساس دستورالعمل نحوه تعیین قیمت خرید و فروش اوراق بهادار در صندوق‌های سرمایه گذاری)</t>
  </si>
  <si>
    <t>‫نام اوراق بهادار</t>
  </si>
  <si>
    <t>‫قیمت پایانی</t>
  </si>
  <si>
    <t>‫قیمت تعدیل شده</t>
  </si>
  <si>
    <t>‫درصد تعدیل</t>
  </si>
  <si>
    <t>‫خالص ارزش فروش تعدیل شده</t>
  </si>
  <si>
    <t>‫دلیل تعدیل</t>
  </si>
  <si>
    <t>‫3-1- سرمایه گذاری در  سپرده بانکی</t>
  </si>
  <si>
    <t>‫مشخصات حساب بانکی</t>
  </si>
  <si>
    <t>‫سپرده‌های بانکی</t>
  </si>
  <si>
    <t>‫شماره حساب</t>
  </si>
  <si>
    <t>‫نوع سپرده</t>
  </si>
  <si>
    <t>‫تاریخ افتتاح حساب</t>
  </si>
  <si>
    <t>‫نرخ سود علی الحساب</t>
  </si>
  <si>
    <t>‫مبلغ</t>
  </si>
  <si>
    <t>‫افزایش</t>
  </si>
  <si>
    <t>‫کاهش</t>
  </si>
  <si>
    <t>‫سپرده بانکی نزد بانک تجارت</t>
  </si>
  <si>
    <t>‫104456340</t>
  </si>
  <si>
    <t>‫کوتاه مدت</t>
  </si>
  <si>
    <t>‫1398/07/01</t>
  </si>
  <si>
    <t>‫سپرده بانکی نزد بانک توسعه صادرات</t>
  </si>
  <si>
    <t>‫0200051451001</t>
  </si>
  <si>
    <t>‫1400/02/25</t>
  </si>
  <si>
    <t>‫سپرده بانکی نزد بانک سپه</t>
  </si>
  <si>
    <t>‫1182305748704</t>
  </si>
  <si>
    <t>‫1398/10/25</t>
  </si>
  <si>
    <t>‫سپرده بانکی نزد بانک شهر</t>
  </si>
  <si>
    <t>‫10020213</t>
  </si>
  <si>
    <t>‫جاري</t>
  </si>
  <si>
    <t>‫1396/06/01</t>
  </si>
  <si>
    <t>‫70020217</t>
  </si>
  <si>
    <t>‫1395/05/11</t>
  </si>
  <si>
    <t>‫سپرده بانکی نزد بانک پاسارگاد</t>
  </si>
  <si>
    <t>‫3088100146819221</t>
  </si>
  <si>
    <t>‫1399/12/28</t>
  </si>
  <si>
    <t>‫3089012146819221</t>
  </si>
  <si>
    <t>‫بلند مدت</t>
  </si>
  <si>
    <t>‫20</t>
  </si>
  <si>
    <t>‫4-1- سرمایه گذاری در گواهی سپرده بانکی</t>
  </si>
  <si>
    <t>‫گواهی سپرده بانکی</t>
  </si>
  <si>
    <t>‫نرخ شکست</t>
  </si>
  <si>
    <t>‫صورت وضعیت درآمدها</t>
  </si>
  <si>
    <t>‫2- درآمد حاصل از سرمایه گذاری ها</t>
  </si>
  <si>
    <t>‫شرح</t>
  </si>
  <si>
    <t>‫یادداشت</t>
  </si>
  <si>
    <t>‫درصد از کل درآمدها</t>
  </si>
  <si>
    <t>‫درصد از کل دارایی ها</t>
  </si>
  <si>
    <t>‫درآمد حاصل از سرمایه گذاری در سهام و حق تقدم سهام</t>
  </si>
  <si>
    <t>‫1-2</t>
  </si>
  <si>
    <t>‫درآمد حاصل از سرمایه گذاری در اوراق بهادار با درآمد ثابت</t>
  </si>
  <si>
    <t>‫2-2</t>
  </si>
  <si>
    <t>‫درآمد حاصل از سرمایه گذاری در سپرده بانکی و گواهی سپرده</t>
  </si>
  <si>
    <t>‫3-2</t>
  </si>
  <si>
    <t>‫سایر درآمدها</t>
  </si>
  <si>
    <t>‫4-2</t>
  </si>
  <si>
    <t>‫درآمد سود سهام</t>
  </si>
  <si>
    <t>‫اطلاعات مجمع</t>
  </si>
  <si>
    <t>‫طی دوره</t>
  </si>
  <si>
    <t>‫تاریخ تشکیل مجمع</t>
  </si>
  <si>
    <t>‫تعداد سهام متعلقه در زمان مجمع</t>
  </si>
  <si>
    <t>‫سود متعلق به هر سهم</t>
  </si>
  <si>
    <t>‫جمع درآمد سود سهام</t>
  </si>
  <si>
    <t>‫هزینه تنزیل</t>
  </si>
  <si>
    <t>‫خالص درآمد سود سهام</t>
  </si>
  <si>
    <t>‫1400/04/29</t>
  </si>
  <si>
    <t>‫سود اوراق بهادار با درآمد ثابت و سپرده بانکی</t>
  </si>
  <si>
    <t>‫تاریخ دریافت سود</t>
  </si>
  <si>
    <t>‫درآمد سود</t>
  </si>
  <si>
    <t>‫خالص درآمد</t>
  </si>
  <si>
    <t>‫بلند مدت-3089012146819221-پاسارگاد</t>
  </si>
  <si>
    <t>‫1400/05/01</t>
  </si>
  <si>
    <t>‫1400/12/28</t>
  </si>
  <si>
    <t>‫1400/06/22</t>
  </si>
  <si>
    <t>‫1400/06/10</t>
  </si>
  <si>
    <t>‫1400/06/20</t>
  </si>
  <si>
    <t>‫كوتاه مدت-0200051451001-توسعه صادرات</t>
  </si>
  <si>
    <t>‫-</t>
  </si>
  <si>
    <t>‫كوتاه مدت-104456340-تجارت</t>
  </si>
  <si>
    <t>‫كوتاه مدت-1182305748704-سپه</t>
  </si>
  <si>
    <t>‫كوتاه مدت-70020217-شهر</t>
  </si>
  <si>
    <t>‫1400/06/25</t>
  </si>
  <si>
    <t>‫1400/06/28</t>
  </si>
  <si>
    <t>‫1400/06/27</t>
  </si>
  <si>
    <t>‫1400/11/05</t>
  </si>
  <si>
    <t>‫بلند مدت-3089012146819222-پاسارگاد</t>
  </si>
  <si>
    <t>‫بلند مدت-3089012146819223-پاسارگاد</t>
  </si>
  <si>
    <t>‫بلند مدت-3089012146819224-پاسارگاد</t>
  </si>
  <si>
    <t>‫كوتاه مدت-3088100146819221-پاسارگاد</t>
  </si>
  <si>
    <t>‫سود(زیان) حاصل از فروش اوراق بهادار</t>
  </si>
  <si>
    <t>‫ارزش دفتری</t>
  </si>
  <si>
    <t>‫سود و زیان ناشی از فروش</t>
  </si>
  <si>
    <t>‫ارزش دفتری برابر است با میانگین موزون خالص ارزش فروش هر سهم/ورقه در ابتدای دوره با خرید طی دوره ضربدر تعداد در پایان دوره</t>
  </si>
  <si>
    <t>‫درآمد ناشی از تغییر قیمت اوراق بهادار</t>
  </si>
  <si>
    <t>‫سود و زیان ناشی از تغییر قیمت</t>
  </si>
  <si>
    <t>‫1-2- درآمد حاصل از سرمایه گذاری در سهام و حق تقدم سهام:</t>
  </si>
  <si>
    <t>‫سهام</t>
  </si>
  <si>
    <t>‫درآمد تغییر ارزش</t>
  </si>
  <si>
    <t>‫درآمد فروش</t>
  </si>
  <si>
    <t>‫جمع مبلغ</t>
  </si>
  <si>
    <t>‫درصد از کل درآمد ها</t>
  </si>
  <si>
    <t>‫2-2- درآمد حاصل از سرمایه گذاری در اوراق بهادار با درآمد ثابت:</t>
  </si>
  <si>
    <t>‫درآمد سود اوراق</t>
  </si>
  <si>
    <t>‫3-2- درآمد حاصل از سرمایه گذاری در سپرده بانکی و گواهی سپرده:</t>
  </si>
  <si>
    <t>‫نام سپرده بانکی</t>
  </si>
  <si>
    <t>‫نام سپرده</t>
  </si>
  <si>
    <t>‫سود سپرده بانکی و گواهی سپرده</t>
  </si>
  <si>
    <t>‫درصد سود به میانگین سپرده</t>
  </si>
  <si>
    <t>‫سپرده بانکی بلند مدت - پاسارگاد</t>
  </si>
  <si>
    <t>‫سپرده بانکی کوتاه مدت - تجارت</t>
  </si>
  <si>
    <t>‫سپرده بانکی کوتاه مدت - توسعه صادرات</t>
  </si>
  <si>
    <t>‫سپرده بانکی کوتاه مدت - سپه</t>
  </si>
  <si>
    <t>‫سپرده بانکی کوتاه مدت - شهر</t>
  </si>
  <si>
    <t>‫3089012146819222</t>
  </si>
  <si>
    <t>‫3089012146819223</t>
  </si>
  <si>
    <t>‫3089012146819224</t>
  </si>
  <si>
    <t>‫سپرده بانکی کوتاه مدت - پاسارگاد</t>
  </si>
  <si>
    <t>‫4-2- سایر درآمدها: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</si>
</sst>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_-;[Red]\(#,##0\)"/>
    <numFmt numFmtId="165" formatCode="#,##0_-;[Black]\(#,##0\)"/>
    <numFmt numFmtId="166" formatCode="#,##0_);\(#,##0\);\-"/>
  </numFmts>
  <fonts count="6" x14ac:knownFonts="1">
    <font>
      <sz val="11"/>
      <color indexed="8"/>
      <name val="Calibri"/>
      <family val="2"/>
      <scheme val="minor"/>
    </font>
    <font>
      <sz val="11"/>
      <color indexed="8"/>
      <name val="B Nazanin"/>
      <charset val="178"/>
    </font>
    <font>
      <b/>
      <u/>
      <sz val="11"/>
      <name val="B Nazanin"/>
      <charset val="178"/>
    </font>
    <font>
      <b/>
      <sz val="11"/>
      <name val="B Nazanin"/>
      <charset val="178"/>
    </font>
    <font>
      <sz val="11"/>
      <name val="B Nazanin"/>
      <charset val="178"/>
    </font>
    <font>
      <b/>
      <sz val="11"/>
      <color indexed="8"/>
      <name val="B Nazanin"/>
      <charset val="178"/>
    </font>
  </fonts>
  <fills count="3">
    <fill>
      <patternFill patternType="none"/>
    </fill>
    <fill>
      <patternFill patternType="gray125"/>
    </fill>
    <fill>
      <patternFill patternType="none"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37" fontId="3" fillId="0" borderId="1" xfId="0" applyNumberFormat="1" applyFont="1" applyBorder="1" applyAlignment="1">
      <alignment horizontal="center" vertical="center"/>
    </xf>
    <xf numFmtId="37" fontId="3" fillId="0" borderId="1" xfId="0" applyNumberFormat="1" applyFont="1" applyBorder="1" applyAlignment="1">
      <alignment horizontal="center" vertical="center" wrapText="1"/>
    </xf>
    <xf numFmtId="37" fontId="4" fillId="0" borderId="3" xfId="0" applyNumberFormat="1" applyFont="1" applyBorder="1" applyAlignment="1">
      <alignment horizontal="center" vertical="center"/>
    </xf>
    <xf numFmtId="37" fontId="4" fillId="0" borderId="4" xfId="0" applyNumberFormat="1" applyFont="1" applyBorder="1" applyAlignment="1">
      <alignment horizontal="center" vertical="center"/>
    </xf>
    <xf numFmtId="37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37" fontId="4" fillId="0" borderId="0" xfId="0" applyNumberFormat="1" applyFont="1" applyAlignment="1">
      <alignment horizontal="center" vertical="center"/>
    </xf>
    <xf numFmtId="10" fontId="4" fillId="0" borderId="0" xfId="0" applyNumberFormat="1" applyFont="1" applyAlignment="1">
      <alignment horizontal="center" vertical="center"/>
    </xf>
    <xf numFmtId="10" fontId="4" fillId="0" borderId="3" xfId="0" applyNumberFormat="1" applyFont="1" applyBorder="1" applyAlignment="1">
      <alignment horizontal="center" vertical="center"/>
    </xf>
    <xf numFmtId="37" fontId="3" fillId="0" borderId="0" xfId="0" applyNumberFormat="1" applyFont="1" applyAlignment="1">
      <alignment horizontal="center" vertical="center"/>
    </xf>
    <xf numFmtId="37" fontId="3" fillId="0" borderId="0" xfId="0" applyNumberFormat="1" applyFont="1" applyAlignment="1">
      <alignment horizontal="right" vertical="center"/>
    </xf>
    <xf numFmtId="37" fontId="4" fillId="0" borderId="1" xfId="0" applyNumberFormat="1" applyFont="1" applyBorder="1" applyAlignment="1">
      <alignment horizontal="center" vertical="center"/>
    </xf>
    <xf numFmtId="37" fontId="4" fillId="0" borderId="0" xfId="0" applyNumberFormat="1" applyFont="1" applyAlignment="1">
      <alignment horizontal="right" vertical="center" wrapText="1"/>
    </xf>
    <xf numFmtId="37" fontId="3" fillId="0" borderId="3" xfId="0" applyNumberFormat="1" applyFont="1" applyBorder="1" applyAlignment="1">
      <alignment horizontal="center" vertical="center"/>
    </xf>
    <xf numFmtId="0" fontId="5" fillId="0" borderId="0" xfId="0" applyFont="1"/>
    <xf numFmtId="10" fontId="3" fillId="0" borderId="3" xfId="0" applyNumberFormat="1" applyFont="1" applyBorder="1" applyAlignment="1">
      <alignment horizontal="center" vertical="center"/>
    </xf>
    <xf numFmtId="37" fontId="1" fillId="0" borderId="0" xfId="0" applyNumberFormat="1" applyFont="1"/>
    <xf numFmtId="164" fontId="4" fillId="0" borderId="4" xfId="0" applyNumberFormat="1" applyFont="1" applyBorder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165" fontId="4" fillId="0" borderId="3" xfId="0" applyNumberFormat="1" applyFont="1" applyBorder="1" applyAlignment="1">
      <alignment horizontal="center" vertical="center"/>
    </xf>
    <xf numFmtId="166" fontId="4" fillId="0" borderId="0" xfId="0" applyNumberFormat="1" applyFont="1" applyAlignment="1">
      <alignment horizontal="center" vertical="center"/>
    </xf>
    <xf numFmtId="166" fontId="1" fillId="0" borderId="0" xfId="0" applyNumberFormat="1" applyFont="1"/>
    <xf numFmtId="166" fontId="4" fillId="0" borderId="3" xfId="0" applyNumberFormat="1" applyFont="1" applyBorder="1" applyAlignment="1">
      <alignment horizontal="center" vertical="center"/>
    </xf>
    <xf numFmtId="37" fontId="2" fillId="0" borderId="0" xfId="0" applyNumberFormat="1" applyFont="1" applyAlignment="1">
      <alignment horizontal="center" vertical="center"/>
    </xf>
    <xf numFmtId="0" fontId="1" fillId="0" borderId="0" xfId="0" applyFont="1"/>
    <xf numFmtId="37" fontId="3" fillId="0" borderId="0" xfId="0" applyNumberFormat="1" applyFont="1" applyAlignment="1">
      <alignment horizontal="right" vertical="center"/>
    </xf>
    <xf numFmtId="37" fontId="3" fillId="0" borderId="1" xfId="0" applyNumberFormat="1" applyFont="1" applyBorder="1" applyAlignment="1">
      <alignment horizontal="center" vertical="center"/>
    </xf>
    <xf numFmtId="0" fontId="1" fillId="2" borderId="2" xfId="0" applyNumberFormat="1" applyFont="1" applyFill="1" applyBorder="1"/>
    <xf numFmtId="0" fontId="4" fillId="0" borderId="0" xfId="0" applyFont="1" applyAlignment="1">
      <alignment horizontal="center" vertical="center"/>
    </xf>
    <xf numFmtId="37" fontId="4" fillId="0" borderId="1" xfId="0" applyNumberFormat="1" applyFont="1" applyBorder="1" applyAlignment="1">
      <alignment horizontal="center" vertical="center"/>
    </xf>
    <xf numFmtId="37" fontId="4" fillId="0" borderId="0" xfId="0" applyNumberFormat="1" applyFont="1" applyAlignment="1">
      <alignment horizontal="center" vertical="center" wrapText="1"/>
    </xf>
    <xf numFmtId="37" fontId="4" fillId="0" borderId="5" xfId="0" applyNumberFormat="1" applyFont="1" applyBorder="1" applyAlignment="1">
      <alignment horizontal="center" vertical="center"/>
    </xf>
    <xf numFmtId="0" fontId="1" fillId="2" borderId="6" xfId="0" applyNumberFormat="1" applyFont="1" applyFill="1" applyBorder="1"/>
    <xf numFmtId="0" fontId="1" fillId="2" borderId="7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8</xdr:row>
      <xdr:rowOff>0</xdr:rowOff>
    </xdr:from>
    <xdr:to>
      <xdr:col>5</xdr:col>
      <xdr:colOff>590550</xdr:colOff>
      <xdr:row>14</xdr:row>
      <xdr:rowOff>166254</xdr:rowOff>
    </xdr:to>
    <xdr:pic>
      <xdr:nvPicPr>
        <xdr:cNvPr id="2" name="Picture 1" descr="Pict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200150" cy="13092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0:J22"/>
  <sheetViews>
    <sheetView rightToLeft="1" tabSelected="1" view="pageBreakPreview" zoomScale="115" zoomScaleNormal="100" zoomScaleSheetLayoutView="115" workbookViewId="0"/>
  </sheetViews>
  <sheetFormatPr defaultRowHeight="18" x14ac:dyDescent="0.45"/>
  <cols>
    <col min="1" max="16384" width="9.140625" style="1"/>
  </cols>
  <sheetData>
    <row r="20" spans="1:10" ht="39.950000000000003" customHeight="1" x14ac:dyDescent="0.45">
      <c r="A20" s="25" t="s">
        <v>0</v>
      </c>
      <c r="B20" s="26"/>
      <c r="C20" s="26"/>
      <c r="D20" s="26"/>
      <c r="E20" s="26"/>
      <c r="F20" s="26"/>
      <c r="G20" s="26"/>
      <c r="H20" s="26"/>
      <c r="I20" s="26"/>
      <c r="J20" s="26"/>
    </row>
    <row r="21" spans="1:10" ht="39.950000000000003" customHeight="1" x14ac:dyDescent="0.45">
      <c r="A21" s="25" t="s">
        <v>1</v>
      </c>
      <c r="B21" s="26"/>
      <c r="C21" s="26"/>
      <c r="D21" s="26"/>
      <c r="E21" s="26"/>
      <c r="F21" s="26"/>
      <c r="G21" s="26"/>
      <c r="H21" s="26"/>
      <c r="I21" s="26"/>
      <c r="J21" s="26"/>
    </row>
    <row r="22" spans="1:10" ht="39.950000000000003" customHeight="1" x14ac:dyDescent="0.45">
      <c r="A22" s="25" t="s">
        <v>2</v>
      </c>
      <c r="B22" s="26"/>
      <c r="C22" s="26"/>
      <c r="D22" s="26"/>
      <c r="E22" s="26"/>
      <c r="F22" s="26"/>
      <c r="G22" s="26"/>
      <c r="H22" s="26"/>
      <c r="I22" s="26"/>
      <c r="J22" s="26"/>
    </row>
  </sheetData>
  <sheetProtection algorithmName="SHA-512" hashValue="NA6CBYdsoy1QNRbQE4Uh/dubTMjeFLyIodQDQF+KczHoxKHUAa9d92zvLDTEqoRXVRLXM4KlndoR0pZybEt73g==" saltValue="9hbzbdNCV516jyjCgaGvzA==" spinCount="100000" sheet="1" objects="1" scenarios="1" selectLockedCells="1" autoFilter="0" selectUnlockedCells="1"/>
  <mergeCells count="3">
    <mergeCell ref="A20:J20"/>
    <mergeCell ref="A21:J21"/>
    <mergeCell ref="A22:J22"/>
  </mergeCells>
  <pageMargins left="0.7" right="0.7" top="0.75" bottom="0.75" header="0.3" footer="0.3"/>
  <pageSetup paperSize="9" scale="95" fitToHeight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7"/>
  <sheetViews>
    <sheetView rightToLeft="1" view="pageBreakPreview" zoomScale="85" zoomScaleNormal="100" zoomScaleSheetLayoutView="85" workbookViewId="0">
      <selection sqref="A1:S1"/>
    </sheetView>
  </sheetViews>
  <sheetFormatPr defaultRowHeight="18" x14ac:dyDescent="0.45"/>
  <cols>
    <col min="1" max="1" width="44.140625" style="1" customWidth="1"/>
    <col min="2" max="2" width="1.42578125" style="1" customWidth="1"/>
    <col min="3" max="3" width="11.42578125" style="1" customWidth="1"/>
    <col min="4" max="4" width="1.42578125" style="1" customWidth="1"/>
    <col min="5" max="5" width="11.42578125" style="1" customWidth="1"/>
    <col min="6" max="6" width="1.42578125" style="1" customWidth="1"/>
    <col min="7" max="7" width="11.42578125" style="1" customWidth="1"/>
    <col min="8" max="8" width="1.42578125" style="1" customWidth="1"/>
    <col min="9" max="9" width="18.42578125" style="1" customWidth="1"/>
    <col min="10" max="10" width="1.42578125" style="1" customWidth="1"/>
    <col min="11" max="11" width="14.140625" style="1" customWidth="1"/>
    <col min="12" max="12" width="1.42578125" style="1" customWidth="1"/>
    <col min="13" max="13" width="18.42578125" style="1" customWidth="1"/>
    <col min="14" max="14" width="1.42578125" style="1" customWidth="1"/>
    <col min="15" max="15" width="18.42578125" style="1" customWidth="1"/>
    <col min="16" max="16" width="1.42578125" style="1" customWidth="1"/>
    <col min="17" max="17" width="14.140625" style="1" customWidth="1"/>
    <col min="18" max="18" width="1.42578125" style="1" customWidth="1"/>
    <col min="19" max="19" width="18.42578125" style="1" customWidth="1"/>
    <col min="20" max="16384" width="9.140625" style="1"/>
  </cols>
  <sheetData>
    <row r="1" spans="1:19" ht="20.100000000000001" customHeight="1" x14ac:dyDescent="0.45">
      <c r="A1" s="25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</row>
    <row r="2" spans="1:19" ht="20.100000000000001" customHeight="1" x14ac:dyDescent="0.45">
      <c r="A2" s="25" t="s">
        <v>113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</row>
    <row r="3" spans="1:19" ht="20.100000000000001" customHeight="1" x14ac:dyDescent="0.45">
      <c r="A3" s="25" t="s">
        <v>2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</row>
    <row r="4" spans="1:19" ht="9" customHeight="1" x14ac:dyDescent="0.45"/>
    <row r="5" spans="1:19" ht="19.5" x14ac:dyDescent="0.45">
      <c r="A5" s="27" t="s">
        <v>137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</row>
    <row r="6" spans="1:19" ht="3" customHeight="1" x14ac:dyDescent="0.45"/>
    <row r="7" spans="1:19" ht="19.5" x14ac:dyDescent="0.45">
      <c r="I7" s="28" t="s">
        <v>129</v>
      </c>
      <c r="J7" s="29"/>
      <c r="K7" s="29"/>
      <c r="L7" s="29"/>
      <c r="M7" s="29"/>
      <c r="O7" s="28" t="s">
        <v>7</v>
      </c>
      <c r="P7" s="29"/>
      <c r="Q7" s="29"/>
      <c r="R7" s="29"/>
      <c r="S7" s="29"/>
    </row>
    <row r="8" spans="1:19" ht="39" x14ac:dyDescent="0.45">
      <c r="A8" s="11" t="s">
        <v>115</v>
      </c>
      <c r="C8" s="3" t="s">
        <v>138</v>
      </c>
      <c r="E8" s="3" t="s">
        <v>31</v>
      </c>
      <c r="G8" s="3" t="s">
        <v>84</v>
      </c>
      <c r="I8" s="3" t="s">
        <v>139</v>
      </c>
      <c r="K8" s="3" t="s">
        <v>134</v>
      </c>
      <c r="M8" s="3" t="s">
        <v>140</v>
      </c>
      <c r="O8" s="3" t="s">
        <v>139</v>
      </c>
      <c r="Q8" s="3" t="s">
        <v>134</v>
      </c>
      <c r="S8" s="3" t="s">
        <v>140</v>
      </c>
    </row>
    <row r="9" spans="1:19" ht="32.25" customHeight="1" x14ac:dyDescent="0.45">
      <c r="A9" s="6" t="s">
        <v>141</v>
      </c>
      <c r="C9" s="7" t="s">
        <v>142</v>
      </c>
      <c r="E9" s="7" t="s">
        <v>143</v>
      </c>
      <c r="G9" s="22" t="s">
        <v>109</v>
      </c>
      <c r="H9" s="23"/>
      <c r="I9" s="22">
        <v>518082168</v>
      </c>
      <c r="J9" s="23"/>
      <c r="K9" s="22">
        <v>-2802329</v>
      </c>
      <c r="L9" s="23"/>
      <c r="M9" s="22">
        <v>515279839</v>
      </c>
      <c r="N9" s="23"/>
      <c r="O9" s="22">
        <v>10803232788</v>
      </c>
      <c r="P9" s="23"/>
      <c r="Q9" s="22">
        <v>-449135</v>
      </c>
      <c r="R9" s="23"/>
      <c r="S9" s="22">
        <v>10802783653</v>
      </c>
    </row>
    <row r="10" spans="1:19" ht="32.25" customHeight="1" x14ac:dyDescent="0.45">
      <c r="A10" s="6" t="s">
        <v>40</v>
      </c>
      <c r="C10" s="7" t="s">
        <v>144</v>
      </c>
      <c r="E10" s="7" t="s">
        <v>42</v>
      </c>
      <c r="G10" s="22" t="s">
        <v>43</v>
      </c>
      <c r="H10" s="23"/>
      <c r="I10" s="22">
        <v>54631884</v>
      </c>
      <c r="J10" s="23"/>
      <c r="K10" s="22">
        <v>0</v>
      </c>
      <c r="L10" s="23"/>
      <c r="M10" s="22">
        <v>54631884</v>
      </c>
      <c r="N10" s="23"/>
      <c r="O10" s="22">
        <v>298265385</v>
      </c>
      <c r="P10" s="23"/>
      <c r="Q10" s="22">
        <v>0</v>
      </c>
      <c r="R10" s="23"/>
      <c r="S10" s="22">
        <v>298265385</v>
      </c>
    </row>
    <row r="11" spans="1:19" ht="32.25" customHeight="1" x14ac:dyDescent="0.45">
      <c r="A11" s="6" t="s">
        <v>44</v>
      </c>
      <c r="C11" s="7" t="s">
        <v>145</v>
      </c>
      <c r="E11" s="7" t="s">
        <v>46</v>
      </c>
      <c r="G11" s="22" t="s">
        <v>43</v>
      </c>
      <c r="H11" s="23"/>
      <c r="I11" s="22">
        <v>357389153</v>
      </c>
      <c r="J11" s="23"/>
      <c r="K11" s="22">
        <v>0</v>
      </c>
      <c r="L11" s="23"/>
      <c r="M11" s="22">
        <v>357389153</v>
      </c>
      <c r="N11" s="23"/>
      <c r="O11" s="22">
        <v>1695909908</v>
      </c>
      <c r="P11" s="23"/>
      <c r="Q11" s="22">
        <v>0</v>
      </c>
      <c r="R11" s="23"/>
      <c r="S11" s="22">
        <v>1695909908</v>
      </c>
    </row>
    <row r="12" spans="1:19" ht="32.25" customHeight="1" x14ac:dyDescent="0.45">
      <c r="A12" s="6" t="s">
        <v>47</v>
      </c>
      <c r="C12" s="7" t="s">
        <v>146</v>
      </c>
      <c r="E12" s="7" t="s">
        <v>49</v>
      </c>
      <c r="G12" s="22" t="s">
        <v>43</v>
      </c>
      <c r="H12" s="23"/>
      <c r="I12" s="22">
        <v>28731233</v>
      </c>
      <c r="J12" s="23"/>
      <c r="K12" s="22">
        <v>0</v>
      </c>
      <c r="L12" s="23"/>
      <c r="M12" s="22">
        <v>28731233</v>
      </c>
      <c r="N12" s="23"/>
      <c r="O12" s="22">
        <v>142043221</v>
      </c>
      <c r="P12" s="23"/>
      <c r="Q12" s="22">
        <v>0</v>
      </c>
      <c r="R12" s="23"/>
      <c r="S12" s="22">
        <v>142043221</v>
      </c>
    </row>
    <row r="13" spans="1:19" ht="32.25" customHeight="1" x14ac:dyDescent="0.45">
      <c r="A13" s="6" t="s">
        <v>147</v>
      </c>
      <c r="C13" s="7" t="s">
        <v>142</v>
      </c>
      <c r="E13" s="7" t="s">
        <v>148</v>
      </c>
      <c r="G13" s="22" t="s">
        <v>39</v>
      </c>
      <c r="H13" s="23"/>
      <c r="I13" s="22">
        <v>27647</v>
      </c>
      <c r="J13" s="23"/>
      <c r="K13" s="22">
        <v>0</v>
      </c>
      <c r="L13" s="23"/>
      <c r="M13" s="22">
        <v>27647</v>
      </c>
      <c r="N13" s="23"/>
      <c r="O13" s="22">
        <v>27647</v>
      </c>
      <c r="P13" s="23"/>
      <c r="Q13" s="22">
        <v>0</v>
      </c>
      <c r="R13" s="23"/>
      <c r="S13" s="22">
        <v>27647</v>
      </c>
    </row>
    <row r="14" spans="1:19" ht="32.25" customHeight="1" x14ac:dyDescent="0.45">
      <c r="A14" s="6" t="s">
        <v>149</v>
      </c>
      <c r="C14" s="7" t="s">
        <v>142</v>
      </c>
      <c r="E14" s="7" t="s">
        <v>148</v>
      </c>
      <c r="G14" s="22" t="s">
        <v>39</v>
      </c>
      <c r="H14" s="23"/>
      <c r="I14" s="22">
        <v>54664735</v>
      </c>
      <c r="J14" s="23"/>
      <c r="K14" s="22">
        <v>0</v>
      </c>
      <c r="L14" s="23"/>
      <c r="M14" s="22">
        <v>54664735</v>
      </c>
      <c r="N14" s="23"/>
      <c r="O14" s="22">
        <v>246504329</v>
      </c>
      <c r="P14" s="23"/>
      <c r="Q14" s="22">
        <v>0</v>
      </c>
      <c r="R14" s="23"/>
      <c r="S14" s="22">
        <v>246504329</v>
      </c>
    </row>
    <row r="15" spans="1:19" ht="32.25" customHeight="1" x14ac:dyDescent="0.45">
      <c r="A15" s="6" t="s">
        <v>150</v>
      </c>
      <c r="C15" s="7" t="s">
        <v>142</v>
      </c>
      <c r="E15" s="7" t="s">
        <v>148</v>
      </c>
      <c r="G15" s="22" t="s">
        <v>39</v>
      </c>
      <c r="H15" s="23"/>
      <c r="I15" s="22">
        <v>5138</v>
      </c>
      <c r="J15" s="23"/>
      <c r="K15" s="22">
        <v>0</v>
      </c>
      <c r="L15" s="23"/>
      <c r="M15" s="22">
        <v>5138</v>
      </c>
      <c r="N15" s="23"/>
      <c r="O15" s="22">
        <v>15328</v>
      </c>
      <c r="P15" s="23"/>
      <c r="Q15" s="22">
        <v>0</v>
      </c>
      <c r="R15" s="23"/>
      <c r="S15" s="22">
        <v>15328</v>
      </c>
    </row>
    <row r="16" spans="1:19" ht="32.25" customHeight="1" x14ac:dyDescent="0.45">
      <c r="A16" s="6" t="s">
        <v>151</v>
      </c>
      <c r="C16" s="7" t="s">
        <v>142</v>
      </c>
      <c r="E16" s="7" t="s">
        <v>148</v>
      </c>
      <c r="G16" s="22" t="s">
        <v>39</v>
      </c>
      <c r="H16" s="23"/>
      <c r="I16" s="22">
        <v>14333638</v>
      </c>
      <c r="J16" s="23"/>
      <c r="K16" s="22">
        <v>0</v>
      </c>
      <c r="L16" s="23"/>
      <c r="M16" s="22">
        <v>14333638</v>
      </c>
      <c r="N16" s="23"/>
      <c r="O16" s="22">
        <v>23773146</v>
      </c>
      <c r="P16" s="23"/>
      <c r="Q16" s="22">
        <v>0</v>
      </c>
      <c r="R16" s="23"/>
      <c r="S16" s="22">
        <v>23773146</v>
      </c>
    </row>
    <row r="17" spans="1:19" ht="32.25" customHeight="1" x14ac:dyDescent="0.45">
      <c r="A17" s="6" t="s">
        <v>50</v>
      </c>
      <c r="C17" s="7" t="s">
        <v>152</v>
      </c>
      <c r="E17" s="7" t="s">
        <v>53</v>
      </c>
      <c r="G17" s="22" t="s">
        <v>54</v>
      </c>
      <c r="H17" s="23"/>
      <c r="I17" s="22">
        <v>272364718</v>
      </c>
      <c r="J17" s="23"/>
      <c r="K17" s="22">
        <v>0</v>
      </c>
      <c r="L17" s="23"/>
      <c r="M17" s="22">
        <v>272364718</v>
      </c>
      <c r="N17" s="23"/>
      <c r="O17" s="22">
        <v>1283224340</v>
      </c>
      <c r="P17" s="23"/>
      <c r="Q17" s="22">
        <v>0</v>
      </c>
      <c r="R17" s="23"/>
      <c r="S17" s="22">
        <v>1283224340</v>
      </c>
    </row>
    <row r="18" spans="1:19" ht="32.25" customHeight="1" x14ac:dyDescent="0.45">
      <c r="A18" s="6" t="s">
        <v>55</v>
      </c>
      <c r="C18" s="7" t="s">
        <v>57</v>
      </c>
      <c r="E18" s="7" t="s">
        <v>57</v>
      </c>
      <c r="G18" s="22" t="s">
        <v>58</v>
      </c>
      <c r="H18" s="23"/>
      <c r="I18" s="22">
        <v>68859330</v>
      </c>
      <c r="J18" s="23"/>
      <c r="K18" s="22">
        <v>0</v>
      </c>
      <c r="L18" s="23"/>
      <c r="M18" s="22">
        <v>68859330</v>
      </c>
      <c r="N18" s="23"/>
      <c r="O18" s="22">
        <v>343877810</v>
      </c>
      <c r="P18" s="23"/>
      <c r="Q18" s="22">
        <v>0</v>
      </c>
      <c r="R18" s="23"/>
      <c r="S18" s="22">
        <v>343877810</v>
      </c>
    </row>
    <row r="19" spans="1:19" ht="32.25" customHeight="1" x14ac:dyDescent="0.45">
      <c r="A19" s="6" t="s">
        <v>59</v>
      </c>
      <c r="C19" s="7" t="s">
        <v>153</v>
      </c>
      <c r="E19" s="7" t="s">
        <v>62</v>
      </c>
      <c r="G19" s="22" t="s">
        <v>54</v>
      </c>
      <c r="H19" s="23"/>
      <c r="I19" s="22">
        <v>42966713</v>
      </c>
      <c r="J19" s="23"/>
      <c r="K19" s="22">
        <v>0</v>
      </c>
      <c r="L19" s="23"/>
      <c r="M19" s="22">
        <v>42966713</v>
      </c>
      <c r="N19" s="23"/>
      <c r="O19" s="22">
        <v>213097674</v>
      </c>
      <c r="P19" s="23"/>
      <c r="Q19" s="22">
        <v>0</v>
      </c>
      <c r="R19" s="23"/>
      <c r="S19" s="22">
        <v>213097674</v>
      </c>
    </row>
    <row r="20" spans="1:19" ht="32.25" customHeight="1" x14ac:dyDescent="0.45">
      <c r="A20" s="6" t="s">
        <v>63</v>
      </c>
      <c r="C20" s="7" t="s">
        <v>154</v>
      </c>
      <c r="E20" s="7" t="s">
        <v>65</v>
      </c>
      <c r="G20" s="22" t="s">
        <v>54</v>
      </c>
      <c r="H20" s="23"/>
      <c r="I20" s="22">
        <v>298458411</v>
      </c>
      <c r="J20" s="23"/>
      <c r="K20" s="22">
        <v>0</v>
      </c>
      <c r="L20" s="23"/>
      <c r="M20" s="22">
        <v>298458411</v>
      </c>
      <c r="N20" s="23"/>
      <c r="O20" s="22">
        <v>1479382542</v>
      </c>
      <c r="P20" s="23"/>
      <c r="Q20" s="22">
        <v>0</v>
      </c>
      <c r="R20" s="23"/>
      <c r="S20" s="22">
        <v>1479382542</v>
      </c>
    </row>
    <row r="21" spans="1:19" ht="32.25" customHeight="1" x14ac:dyDescent="0.45">
      <c r="A21" s="6" t="s">
        <v>66</v>
      </c>
      <c r="C21" s="7" t="s">
        <v>155</v>
      </c>
      <c r="E21" s="7" t="s">
        <v>68</v>
      </c>
      <c r="G21" s="22" t="s">
        <v>69</v>
      </c>
      <c r="H21" s="23"/>
      <c r="I21" s="22">
        <v>323874024</v>
      </c>
      <c r="J21" s="23"/>
      <c r="K21" s="22">
        <v>0</v>
      </c>
      <c r="L21" s="23"/>
      <c r="M21" s="22">
        <v>323874024</v>
      </c>
      <c r="N21" s="23"/>
      <c r="O21" s="22">
        <v>1721749292</v>
      </c>
      <c r="P21" s="23"/>
      <c r="Q21" s="22">
        <v>0</v>
      </c>
      <c r="R21" s="23"/>
      <c r="S21" s="22">
        <v>1721749292</v>
      </c>
    </row>
    <row r="22" spans="1:19" ht="32.25" customHeight="1" x14ac:dyDescent="0.45">
      <c r="A22" s="6" t="s">
        <v>156</v>
      </c>
      <c r="C22" s="7" t="s">
        <v>142</v>
      </c>
      <c r="E22" s="7" t="s">
        <v>143</v>
      </c>
      <c r="G22" s="22" t="s">
        <v>109</v>
      </c>
      <c r="H22" s="23"/>
      <c r="I22" s="23"/>
      <c r="J22" s="23"/>
      <c r="K22" s="23"/>
      <c r="L22" s="23"/>
      <c r="M22" s="23"/>
      <c r="N22" s="22"/>
      <c r="O22" s="22">
        <v>3024657534</v>
      </c>
      <c r="P22" s="23"/>
      <c r="Q22" s="22">
        <v>-179654</v>
      </c>
      <c r="R22" s="23"/>
      <c r="S22" s="22">
        <v>3024477880</v>
      </c>
    </row>
    <row r="23" spans="1:19" ht="32.25" customHeight="1" x14ac:dyDescent="0.45">
      <c r="A23" s="6" t="s">
        <v>157</v>
      </c>
      <c r="C23" s="7" t="s">
        <v>142</v>
      </c>
      <c r="E23" s="7" t="s">
        <v>143</v>
      </c>
      <c r="G23" s="22" t="s">
        <v>109</v>
      </c>
      <c r="H23" s="23"/>
      <c r="I23" s="23"/>
      <c r="J23" s="23"/>
      <c r="K23" s="23"/>
      <c r="L23" s="23"/>
      <c r="M23" s="23"/>
      <c r="N23" s="22"/>
      <c r="O23" s="22">
        <v>2958904109</v>
      </c>
      <c r="P23" s="23"/>
      <c r="Q23" s="22">
        <v>-179654</v>
      </c>
      <c r="R23" s="23"/>
      <c r="S23" s="22">
        <v>2958724455</v>
      </c>
    </row>
    <row r="24" spans="1:19" ht="32.25" customHeight="1" x14ac:dyDescent="0.45">
      <c r="A24" s="6" t="s">
        <v>158</v>
      </c>
      <c r="C24" s="7" t="s">
        <v>142</v>
      </c>
      <c r="E24" s="7" t="s">
        <v>143</v>
      </c>
      <c r="G24" s="22" t="s">
        <v>109</v>
      </c>
      <c r="H24" s="23"/>
      <c r="I24" s="23"/>
      <c r="J24" s="23"/>
      <c r="K24" s="23"/>
      <c r="L24" s="23"/>
      <c r="M24" s="23"/>
      <c r="N24" s="22"/>
      <c r="O24" s="22">
        <v>1183561644</v>
      </c>
      <c r="P24" s="23"/>
      <c r="Q24" s="22">
        <v>-71862</v>
      </c>
      <c r="R24" s="23"/>
      <c r="S24" s="22">
        <v>1183489782</v>
      </c>
    </row>
    <row r="25" spans="1:19" ht="32.25" customHeight="1" x14ac:dyDescent="0.45">
      <c r="A25" s="6" t="s">
        <v>159</v>
      </c>
      <c r="C25" s="7" t="s">
        <v>142</v>
      </c>
      <c r="E25" s="7" t="s">
        <v>148</v>
      </c>
      <c r="G25" s="22" t="s">
        <v>39</v>
      </c>
      <c r="H25" s="23"/>
      <c r="I25" s="23"/>
      <c r="J25" s="23"/>
      <c r="K25" s="23"/>
      <c r="L25" s="23"/>
      <c r="M25" s="23"/>
      <c r="N25" s="22"/>
      <c r="O25" s="22">
        <v>17229630</v>
      </c>
      <c r="P25" s="23"/>
      <c r="Q25" s="22">
        <v>0</v>
      </c>
      <c r="R25" s="23"/>
      <c r="S25" s="22">
        <v>17229630</v>
      </c>
    </row>
    <row r="26" spans="1:19" ht="36.75" customHeight="1" x14ac:dyDescent="0.45">
      <c r="A26" s="4" t="s">
        <v>18</v>
      </c>
      <c r="G26" s="23"/>
      <c r="H26" s="23"/>
      <c r="I26" s="24">
        <f>SUM(I9:$I$25)</f>
        <v>2034388792</v>
      </c>
      <c r="J26" s="23"/>
      <c r="K26" s="24">
        <f>SUM(K9:$K$25)</f>
        <v>-2802329</v>
      </c>
      <c r="L26" s="23"/>
      <c r="M26" s="24">
        <f>SUM(M9:$M$25)</f>
        <v>2031586463</v>
      </c>
      <c r="N26" s="23"/>
      <c r="O26" s="24">
        <f>SUM(O9:$O$25)</f>
        <v>25435456327</v>
      </c>
      <c r="P26" s="23"/>
      <c r="Q26" s="24">
        <f>SUM(Q9:$Q$25)</f>
        <v>-880305</v>
      </c>
      <c r="R26" s="23"/>
      <c r="S26" s="24">
        <f>SUM(S9:$S$25)</f>
        <v>25434576022</v>
      </c>
    </row>
    <row r="27" spans="1:19" x14ac:dyDescent="0.45">
      <c r="I27" s="5"/>
      <c r="K27" s="19"/>
      <c r="M27" s="5"/>
      <c r="O27" s="5"/>
      <c r="Q27" s="5"/>
      <c r="S27" s="5"/>
    </row>
  </sheetData>
  <sheetProtection algorithmName="SHA-512" hashValue="0fPm3MeqK9xK7InwIdHFhdNTjETDq4WF9MSnkvGA40U1eg5h7hKfAHA/bpdrps9NuotEFBmp+YMZSO1Ldbxlxw==" saltValue="gBzfbMNPSgzww312BDd+7g==" spinCount="100000" sheet="1" objects="1" scenarios="1" selectLockedCells="1" autoFilter="0" selectUnlockedCells="1"/>
  <mergeCells count="6">
    <mergeCell ref="A1:S1"/>
    <mergeCell ref="A2:S2"/>
    <mergeCell ref="A3:S3"/>
    <mergeCell ref="A5:S5"/>
    <mergeCell ref="I7:M7"/>
    <mergeCell ref="O7:S7"/>
  </mergeCells>
  <pageMargins left="0.7" right="0.7" top="0.75" bottom="0.75" header="0.3" footer="0.3"/>
  <pageSetup paperSize="9" scale="67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7"/>
  <sheetViews>
    <sheetView rightToLeft="1" view="pageBreakPreview" zoomScale="130" zoomScaleNormal="100" zoomScaleSheetLayoutView="130" workbookViewId="0">
      <selection sqref="A1:Q1"/>
    </sheetView>
  </sheetViews>
  <sheetFormatPr defaultRowHeight="18" x14ac:dyDescent="0.45"/>
  <cols>
    <col min="1" max="1" width="21.28515625" style="1" customWidth="1"/>
    <col min="2" max="2" width="1.42578125" style="1" customWidth="1"/>
    <col min="3" max="3" width="12.7109375" style="1" customWidth="1"/>
    <col min="4" max="4" width="1.42578125" style="1" customWidth="1"/>
    <col min="5" max="5" width="17" style="1" customWidth="1"/>
    <col min="6" max="6" width="1.42578125" style="1" customWidth="1"/>
    <col min="7" max="7" width="17" style="1" customWidth="1"/>
    <col min="8" max="8" width="1.42578125" style="1" customWidth="1"/>
    <col min="9" max="9" width="17" style="1" customWidth="1"/>
    <col min="10" max="10" width="1.42578125" style="1" customWidth="1"/>
    <col min="11" max="11" width="12.7109375" style="1" customWidth="1"/>
    <col min="12" max="12" width="1.42578125" style="1" customWidth="1"/>
    <col min="13" max="13" width="17" style="1" customWidth="1"/>
    <col min="14" max="14" width="1.42578125" style="1" customWidth="1"/>
    <col min="15" max="15" width="17" style="1" customWidth="1"/>
    <col min="16" max="16" width="1.42578125" style="1" customWidth="1"/>
    <col min="17" max="17" width="17" style="1" customWidth="1"/>
    <col min="18" max="16384" width="9.140625" style="1"/>
  </cols>
  <sheetData>
    <row r="1" spans="1:17" ht="20.100000000000001" customHeight="1" x14ac:dyDescent="0.45">
      <c r="A1" s="25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</row>
    <row r="2" spans="1:17" ht="20.100000000000001" customHeight="1" x14ac:dyDescent="0.45">
      <c r="A2" s="25" t="s">
        <v>113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</row>
    <row r="3" spans="1:17" ht="20.100000000000001" customHeight="1" x14ac:dyDescent="0.45">
      <c r="A3" s="25" t="s">
        <v>2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</row>
    <row r="5" spans="1:17" ht="19.5" x14ac:dyDescent="0.45">
      <c r="A5" s="27" t="s">
        <v>160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</row>
    <row r="7" spans="1:17" ht="19.5" x14ac:dyDescent="0.45">
      <c r="C7" s="28" t="s">
        <v>129</v>
      </c>
      <c r="D7" s="29"/>
      <c r="E7" s="29"/>
      <c r="F7" s="29"/>
      <c r="G7" s="29"/>
      <c r="H7" s="29"/>
      <c r="I7" s="29"/>
      <c r="K7" s="28" t="s">
        <v>7</v>
      </c>
      <c r="L7" s="29"/>
      <c r="M7" s="29"/>
      <c r="N7" s="29"/>
      <c r="O7" s="29"/>
      <c r="P7" s="29"/>
      <c r="Q7" s="29"/>
    </row>
    <row r="8" spans="1:17" ht="39" x14ac:dyDescent="0.45">
      <c r="A8" s="11" t="s">
        <v>115</v>
      </c>
      <c r="C8" s="3" t="s">
        <v>9</v>
      </c>
      <c r="E8" s="3" t="s">
        <v>11</v>
      </c>
      <c r="G8" s="3" t="s">
        <v>161</v>
      </c>
      <c r="I8" s="3" t="s">
        <v>162</v>
      </c>
      <c r="K8" s="3" t="s">
        <v>9</v>
      </c>
      <c r="M8" s="3" t="s">
        <v>11</v>
      </c>
      <c r="O8" s="3" t="s">
        <v>161</v>
      </c>
      <c r="Q8" s="3" t="s">
        <v>162</v>
      </c>
    </row>
    <row r="9" spans="1:17" ht="36" x14ac:dyDescent="0.45">
      <c r="A9" s="6" t="s">
        <v>40</v>
      </c>
      <c r="J9" s="7"/>
      <c r="K9" s="8">
        <v>2100</v>
      </c>
      <c r="M9" s="8">
        <v>2057507226</v>
      </c>
      <c r="O9" s="8">
        <v>2222254037</v>
      </c>
      <c r="Q9" s="20">
        <v>-164746811</v>
      </c>
    </row>
    <row r="10" spans="1:17" x14ac:dyDescent="0.45">
      <c r="A10" s="6" t="s">
        <v>17</v>
      </c>
      <c r="C10" s="8">
        <v>12090216</v>
      </c>
      <c r="E10" s="8">
        <v>161658204135</v>
      </c>
      <c r="G10" s="8">
        <v>161492684141</v>
      </c>
      <c r="I10" s="8">
        <v>165519994</v>
      </c>
      <c r="K10" s="8">
        <v>88302045</v>
      </c>
      <c r="M10" s="8">
        <v>1131304579752</v>
      </c>
      <c r="O10" s="8">
        <v>1183020964867</v>
      </c>
      <c r="Q10" s="20">
        <v>-51716385115</v>
      </c>
    </row>
    <row r="11" spans="1:17" x14ac:dyDescent="0.45">
      <c r="A11" s="4" t="s">
        <v>18</v>
      </c>
      <c r="C11" s="4">
        <f>SUM(C9:$C$10)</f>
        <v>12090216</v>
      </c>
      <c r="E11" s="4">
        <f>SUM(E9:$E$10)</f>
        <v>161658204135</v>
      </c>
      <c r="G11" s="4">
        <f>SUM(G9:$G$10)</f>
        <v>161492684141</v>
      </c>
      <c r="I11" s="4">
        <f>SUM(I9:$I$10)</f>
        <v>165519994</v>
      </c>
      <c r="K11" s="4">
        <f>SUM(K9:$K$10)</f>
        <v>88304145</v>
      </c>
      <c r="M11" s="4">
        <f>SUM(M9:$M$10)</f>
        <v>1133362086978</v>
      </c>
      <c r="O11" s="4">
        <f>SUM(O9:$O$10)</f>
        <v>1185243218904</v>
      </c>
      <c r="Q11" s="21">
        <f>SUM(Q9:$Q$10)</f>
        <v>-51881131926</v>
      </c>
    </row>
    <row r="12" spans="1:17" x14ac:dyDescent="0.45">
      <c r="C12" s="5"/>
      <c r="E12" s="5"/>
      <c r="G12" s="5"/>
      <c r="I12" s="5"/>
      <c r="K12" s="5"/>
      <c r="M12" s="5"/>
      <c r="O12" s="5"/>
      <c r="Q12" s="5"/>
    </row>
    <row r="14" spans="1:17" x14ac:dyDescent="0.45">
      <c r="A14" s="33" t="s">
        <v>163</v>
      </c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5"/>
    </row>
    <row r="17" spans="15:15" x14ac:dyDescent="0.45">
      <c r="O17" s="18"/>
    </row>
  </sheetData>
  <sheetProtection algorithmName="SHA-512" hashValue="oETppKnH/7W/2wjBbQ2tjyFOezXrnZq9npnzQFJepoQJP/DfwvS4XQSdEGwDjMwdjBeah78lyTVlTgpY3sWH7A==" saltValue="Gv9uw2nNER5CC+jBJ6TTSQ==" spinCount="100000" sheet="1" objects="1" scenarios="1" selectLockedCells="1" autoFilter="0" selectUnlockedCells="1"/>
  <mergeCells count="7">
    <mergeCell ref="A14:Q14"/>
    <mergeCell ref="A1:Q1"/>
    <mergeCell ref="A2:Q2"/>
    <mergeCell ref="A3:Q3"/>
    <mergeCell ref="A5:Q5"/>
    <mergeCell ref="C7:I7"/>
    <mergeCell ref="K7:Q7"/>
  </mergeCells>
  <pageMargins left="0.7" right="0.7" top="0.75" bottom="0.75" header="0.3" footer="0.3"/>
  <pageSetup paperSize="9" scale="81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2"/>
  <sheetViews>
    <sheetView rightToLeft="1" view="pageBreakPreview" zoomScaleNormal="100" zoomScaleSheetLayoutView="100" workbookViewId="0">
      <selection sqref="A1:Q1"/>
    </sheetView>
  </sheetViews>
  <sheetFormatPr defaultRowHeight="18" x14ac:dyDescent="0.45"/>
  <cols>
    <col min="1" max="1" width="21.28515625" style="1" customWidth="1"/>
    <col min="2" max="2" width="1.42578125" style="1" customWidth="1"/>
    <col min="3" max="3" width="14.140625" style="1" customWidth="1"/>
    <col min="4" max="4" width="1.42578125" style="1" customWidth="1"/>
    <col min="5" max="5" width="17.85546875" style="1" bestFit="1" customWidth="1"/>
    <col min="6" max="6" width="1.42578125" style="1" customWidth="1"/>
    <col min="7" max="7" width="17.85546875" style="1" bestFit="1" customWidth="1"/>
    <col min="8" max="8" width="1.42578125" style="1" customWidth="1"/>
    <col min="9" max="9" width="17" style="1" customWidth="1"/>
    <col min="10" max="10" width="1.42578125" style="1" customWidth="1"/>
    <col min="11" max="11" width="14.140625" style="1" customWidth="1"/>
    <col min="12" max="12" width="1.42578125" style="1" customWidth="1"/>
    <col min="13" max="13" width="17.85546875" style="1" bestFit="1" customWidth="1"/>
    <col min="14" max="14" width="1.42578125" style="1" customWidth="1"/>
    <col min="15" max="15" width="17.85546875" style="1" bestFit="1" customWidth="1"/>
    <col min="16" max="16" width="1.42578125" style="1" customWidth="1"/>
    <col min="17" max="17" width="17" style="1" customWidth="1"/>
    <col min="18" max="16384" width="9.140625" style="1"/>
  </cols>
  <sheetData>
    <row r="1" spans="1:17" ht="20.100000000000001" customHeight="1" x14ac:dyDescent="0.45">
      <c r="A1" s="25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</row>
    <row r="2" spans="1:17" ht="20.100000000000001" customHeight="1" x14ac:dyDescent="0.45">
      <c r="A2" s="25" t="s">
        <v>113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</row>
    <row r="3" spans="1:17" ht="20.100000000000001" customHeight="1" x14ac:dyDescent="0.45">
      <c r="A3" s="25" t="s">
        <v>2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</row>
    <row r="5" spans="1:17" ht="19.5" x14ac:dyDescent="0.45">
      <c r="A5" s="27" t="s">
        <v>164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</row>
    <row r="7" spans="1:17" ht="19.5" x14ac:dyDescent="0.45">
      <c r="C7" s="28" t="s">
        <v>129</v>
      </c>
      <c r="D7" s="29"/>
      <c r="E7" s="29"/>
      <c r="F7" s="29"/>
      <c r="G7" s="29"/>
      <c r="H7" s="29"/>
      <c r="I7" s="29"/>
      <c r="K7" s="28" t="s">
        <v>7</v>
      </c>
      <c r="L7" s="29"/>
      <c r="M7" s="29"/>
      <c r="N7" s="29"/>
      <c r="O7" s="29"/>
      <c r="P7" s="29"/>
      <c r="Q7" s="29"/>
    </row>
    <row r="8" spans="1:17" ht="39" x14ac:dyDescent="0.45">
      <c r="A8" s="11" t="s">
        <v>115</v>
      </c>
      <c r="C8" s="3" t="s">
        <v>9</v>
      </c>
      <c r="E8" s="3" t="s">
        <v>11</v>
      </c>
      <c r="G8" s="3" t="s">
        <v>161</v>
      </c>
      <c r="I8" s="3" t="s">
        <v>165</v>
      </c>
      <c r="K8" s="3" t="s">
        <v>9</v>
      </c>
      <c r="M8" s="3" t="s">
        <v>11</v>
      </c>
      <c r="O8" s="3" t="s">
        <v>161</v>
      </c>
      <c r="Q8" s="3" t="s">
        <v>165</v>
      </c>
    </row>
    <row r="9" spans="1:17" ht="36" x14ac:dyDescent="0.45">
      <c r="A9" s="6" t="s">
        <v>34</v>
      </c>
      <c r="C9" s="22">
        <v>5220</v>
      </c>
      <c r="D9" s="23"/>
      <c r="E9" s="22">
        <v>23635105376</v>
      </c>
      <c r="F9" s="23"/>
      <c r="G9" s="22">
        <v>23363476170</v>
      </c>
      <c r="H9" s="23"/>
      <c r="I9" s="22">
        <v>271629206</v>
      </c>
      <c r="J9" s="23"/>
      <c r="K9" s="22">
        <v>5220</v>
      </c>
      <c r="L9" s="23"/>
      <c r="M9" s="22">
        <v>23635105376</v>
      </c>
      <c r="N9" s="23"/>
      <c r="O9" s="22">
        <v>22580996899</v>
      </c>
      <c r="P9" s="23"/>
      <c r="Q9" s="22">
        <v>1054108477</v>
      </c>
    </row>
    <row r="10" spans="1:17" ht="36" x14ac:dyDescent="0.45">
      <c r="A10" s="6" t="s">
        <v>40</v>
      </c>
      <c r="C10" s="22">
        <v>4000</v>
      </c>
      <c r="D10" s="23"/>
      <c r="E10" s="22">
        <v>3997100000</v>
      </c>
      <c r="F10" s="23"/>
      <c r="G10" s="22">
        <v>3997100000</v>
      </c>
      <c r="H10" s="23"/>
      <c r="I10" s="22">
        <v>0</v>
      </c>
      <c r="J10" s="23"/>
      <c r="K10" s="22">
        <v>4000</v>
      </c>
      <c r="L10" s="23"/>
      <c r="M10" s="22">
        <v>3997100000</v>
      </c>
      <c r="N10" s="23"/>
      <c r="O10" s="22">
        <v>3518287194</v>
      </c>
      <c r="P10" s="23"/>
      <c r="Q10" s="22">
        <v>478812806</v>
      </c>
    </row>
    <row r="11" spans="1:17" ht="36" x14ac:dyDescent="0.45">
      <c r="A11" s="6" t="s">
        <v>44</v>
      </c>
      <c r="C11" s="22">
        <v>24920</v>
      </c>
      <c r="D11" s="23"/>
      <c r="E11" s="22">
        <v>24129973077</v>
      </c>
      <c r="F11" s="23"/>
      <c r="G11" s="22">
        <v>24378992407</v>
      </c>
      <c r="H11" s="23"/>
      <c r="I11" s="22">
        <v>-249019330</v>
      </c>
      <c r="J11" s="23"/>
      <c r="K11" s="22">
        <v>24920</v>
      </c>
      <c r="L11" s="23"/>
      <c r="M11" s="22">
        <v>24129973077</v>
      </c>
      <c r="N11" s="23"/>
      <c r="O11" s="22">
        <v>22719303474</v>
      </c>
      <c r="P11" s="23"/>
      <c r="Q11" s="22">
        <v>1410669603</v>
      </c>
    </row>
    <row r="12" spans="1:17" ht="36" x14ac:dyDescent="0.45">
      <c r="A12" s="6" t="s">
        <v>47</v>
      </c>
      <c r="C12" s="22">
        <v>2100</v>
      </c>
      <c r="D12" s="23"/>
      <c r="E12" s="22">
        <v>2140447050</v>
      </c>
      <c r="F12" s="23"/>
      <c r="G12" s="22">
        <v>2140447050</v>
      </c>
      <c r="H12" s="23"/>
      <c r="I12" s="22">
        <v>0</v>
      </c>
      <c r="J12" s="23"/>
      <c r="K12" s="22">
        <v>2100</v>
      </c>
      <c r="L12" s="23"/>
      <c r="M12" s="22">
        <v>2140447050</v>
      </c>
      <c r="N12" s="23"/>
      <c r="O12" s="22">
        <v>2140447050</v>
      </c>
      <c r="P12" s="23"/>
      <c r="Q12" s="22">
        <v>0</v>
      </c>
    </row>
    <row r="13" spans="1:17" ht="36" x14ac:dyDescent="0.45">
      <c r="A13" s="6" t="s">
        <v>50</v>
      </c>
      <c r="C13" s="22">
        <v>17000</v>
      </c>
      <c r="D13" s="23"/>
      <c r="E13" s="22">
        <v>10617296875</v>
      </c>
      <c r="F13" s="23"/>
      <c r="G13" s="22">
        <v>10617296875</v>
      </c>
      <c r="H13" s="23"/>
      <c r="I13" s="22">
        <v>0</v>
      </c>
      <c r="J13" s="23"/>
      <c r="K13" s="22">
        <v>17000</v>
      </c>
      <c r="L13" s="23"/>
      <c r="M13" s="22">
        <v>10617296875</v>
      </c>
      <c r="N13" s="23"/>
      <c r="O13" s="22">
        <v>10617296875</v>
      </c>
      <c r="P13" s="23"/>
      <c r="Q13" s="22">
        <v>0</v>
      </c>
    </row>
    <row r="14" spans="1:17" ht="36" x14ac:dyDescent="0.45">
      <c r="A14" s="6" t="s">
        <v>55</v>
      </c>
      <c r="C14" s="22">
        <v>4800</v>
      </c>
      <c r="D14" s="23"/>
      <c r="E14" s="22">
        <v>4796520000</v>
      </c>
      <c r="F14" s="23"/>
      <c r="G14" s="22">
        <v>4985982540</v>
      </c>
      <c r="H14" s="23"/>
      <c r="I14" s="22">
        <v>-189462540</v>
      </c>
      <c r="J14" s="23"/>
      <c r="K14" s="22">
        <v>4800</v>
      </c>
      <c r="L14" s="23"/>
      <c r="M14" s="22">
        <v>4796520000</v>
      </c>
      <c r="N14" s="23"/>
      <c r="O14" s="22">
        <v>4815706080</v>
      </c>
      <c r="P14" s="23"/>
      <c r="Q14" s="22">
        <v>-19186080</v>
      </c>
    </row>
    <row r="15" spans="1:17" ht="36" x14ac:dyDescent="0.45">
      <c r="A15" s="6" t="s">
        <v>59</v>
      </c>
      <c r="C15" s="22">
        <v>2810</v>
      </c>
      <c r="D15" s="23"/>
      <c r="E15" s="22">
        <v>2690028314</v>
      </c>
      <c r="F15" s="23"/>
      <c r="G15" s="22">
        <v>2647908873</v>
      </c>
      <c r="H15" s="23"/>
      <c r="I15" s="22">
        <v>42119441</v>
      </c>
      <c r="J15" s="23"/>
      <c r="K15" s="22">
        <v>2810</v>
      </c>
      <c r="L15" s="23"/>
      <c r="M15" s="22">
        <v>2690028314</v>
      </c>
      <c r="N15" s="23"/>
      <c r="O15" s="22">
        <v>2695644240</v>
      </c>
      <c r="P15" s="23"/>
      <c r="Q15" s="22">
        <v>-5615926</v>
      </c>
    </row>
    <row r="16" spans="1:17" ht="36" x14ac:dyDescent="0.45">
      <c r="A16" s="6" t="s">
        <v>63</v>
      </c>
      <c r="C16" s="22">
        <v>19500</v>
      </c>
      <c r="D16" s="23"/>
      <c r="E16" s="22">
        <v>19096145250</v>
      </c>
      <c r="F16" s="23"/>
      <c r="G16" s="22">
        <v>19485862500</v>
      </c>
      <c r="H16" s="23"/>
      <c r="I16" s="22">
        <v>-389717250</v>
      </c>
      <c r="J16" s="23"/>
      <c r="K16" s="22">
        <v>19500</v>
      </c>
      <c r="L16" s="23"/>
      <c r="M16" s="22">
        <v>19096145250</v>
      </c>
      <c r="N16" s="23"/>
      <c r="O16" s="22">
        <v>19070813629</v>
      </c>
      <c r="P16" s="23"/>
      <c r="Q16" s="22">
        <v>25331621</v>
      </c>
    </row>
    <row r="17" spans="1:17" x14ac:dyDescent="0.45">
      <c r="A17" s="6" t="s">
        <v>17</v>
      </c>
      <c r="C17" s="22">
        <v>1225561010</v>
      </c>
      <c r="D17" s="23"/>
      <c r="E17" s="22">
        <v>17524449341780</v>
      </c>
      <c r="F17" s="23"/>
      <c r="G17" s="22">
        <v>15501005119534</v>
      </c>
      <c r="H17" s="23"/>
      <c r="I17" s="22">
        <v>2023444222246</v>
      </c>
      <c r="J17" s="23"/>
      <c r="K17" s="22">
        <v>1225561010</v>
      </c>
      <c r="L17" s="23"/>
      <c r="M17" s="22">
        <v>17524449341780</v>
      </c>
      <c r="N17" s="23"/>
      <c r="O17" s="22">
        <v>16389233044494</v>
      </c>
      <c r="P17" s="23"/>
      <c r="Q17" s="22">
        <v>1135216297286</v>
      </c>
    </row>
    <row r="18" spans="1:17" ht="36" x14ac:dyDescent="0.45">
      <c r="A18" s="6" t="s">
        <v>66</v>
      </c>
      <c r="C18" s="22">
        <v>22500</v>
      </c>
      <c r="D18" s="23"/>
      <c r="E18" s="22">
        <v>14839233750</v>
      </c>
      <c r="F18" s="23"/>
      <c r="G18" s="22">
        <v>14839233750</v>
      </c>
      <c r="H18" s="23"/>
      <c r="I18" s="22">
        <v>0</v>
      </c>
      <c r="J18" s="23"/>
      <c r="K18" s="22">
        <v>22500</v>
      </c>
      <c r="L18" s="23"/>
      <c r="M18" s="22">
        <v>14839233750</v>
      </c>
      <c r="N18" s="23"/>
      <c r="O18" s="22">
        <v>14839233750</v>
      </c>
      <c r="P18" s="23"/>
      <c r="Q18" s="22">
        <v>0</v>
      </c>
    </row>
    <row r="19" spans="1:17" x14ac:dyDescent="0.45">
      <c r="A19" s="4" t="s">
        <v>18</v>
      </c>
      <c r="C19" s="4">
        <f>SUM(C9:$C$18)</f>
        <v>1225663860</v>
      </c>
      <c r="E19" s="4">
        <f>SUM(E9:$E$18)</f>
        <v>17630391191472</v>
      </c>
      <c r="G19" s="4">
        <f>SUM(G9:$G$18)</f>
        <v>15607461419699</v>
      </c>
      <c r="I19" s="4">
        <f>SUM(I9:$I$18)</f>
        <v>2022929771773</v>
      </c>
      <c r="K19" s="4">
        <f>SUM(K9:$K$18)</f>
        <v>1225663860</v>
      </c>
      <c r="M19" s="4">
        <f>SUM(M9:$M$18)</f>
        <v>17630391191472</v>
      </c>
      <c r="O19" s="4">
        <f>SUM(O9:$O$18)</f>
        <v>16492230773685</v>
      </c>
      <c r="Q19" s="4">
        <f>SUM(Q9:$Q$18)</f>
        <v>1138160417787</v>
      </c>
    </row>
    <row r="20" spans="1:17" x14ac:dyDescent="0.45">
      <c r="C20" s="5"/>
      <c r="E20" s="5"/>
      <c r="G20" s="5"/>
      <c r="I20" s="5"/>
      <c r="K20" s="5"/>
      <c r="M20" s="5"/>
      <c r="O20" s="5"/>
      <c r="Q20" s="5"/>
    </row>
    <row r="22" spans="1:17" x14ac:dyDescent="0.45">
      <c r="A22" s="33" t="s">
        <v>163</v>
      </c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5"/>
    </row>
  </sheetData>
  <sheetProtection algorithmName="SHA-512" hashValue="lLdu5qGYS3/v6bOZqwj+3KByl5e3DqDcwZNcrd2rIV+SUKEf/0jgZDVx0fBlnVmPQcl0VufeSOHrKqimByJ5lg==" saltValue="CFYjHncNDmp1W/oaCJ+3Xw==" spinCount="100000" sheet="1" objects="1" scenarios="1" selectLockedCells="1" autoFilter="0" selectUnlockedCells="1"/>
  <mergeCells count="7">
    <mergeCell ref="A22:Q22"/>
    <mergeCell ref="A1:Q1"/>
    <mergeCell ref="A2:Q2"/>
    <mergeCell ref="A3:Q3"/>
    <mergeCell ref="A5:Q5"/>
    <mergeCell ref="C7:I7"/>
    <mergeCell ref="K7:Q7"/>
  </mergeCells>
  <pageMargins left="0.7" right="0.7" top="0.75" bottom="0.75" header="0.3" footer="0.3"/>
  <pageSetup paperSize="9" scale="78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1"/>
  <sheetViews>
    <sheetView rightToLeft="1" view="pageBreakPreview" zoomScale="130" zoomScaleNormal="100" zoomScaleSheetLayoutView="130" workbookViewId="0">
      <selection sqref="A1:U1"/>
    </sheetView>
  </sheetViews>
  <sheetFormatPr defaultRowHeight="18" x14ac:dyDescent="0.45"/>
  <cols>
    <col min="1" max="1" width="21.28515625" style="1" customWidth="1"/>
    <col min="2" max="2" width="1.42578125" style="1" customWidth="1"/>
    <col min="3" max="3" width="17" style="1" customWidth="1"/>
    <col min="4" max="4" width="1.42578125" style="1" customWidth="1"/>
    <col min="5" max="5" width="17" style="1" customWidth="1"/>
    <col min="6" max="6" width="1.42578125" style="1" customWidth="1"/>
    <col min="7" max="7" width="17" style="1" customWidth="1"/>
    <col min="8" max="8" width="1.42578125" style="1" customWidth="1"/>
    <col min="9" max="9" width="17" style="1" customWidth="1"/>
    <col min="10" max="10" width="1.42578125" style="1" customWidth="1"/>
    <col min="11" max="11" width="10.7109375" style="1" customWidth="1"/>
    <col min="12" max="12" width="1.42578125" style="1" customWidth="1"/>
    <col min="13" max="13" width="17" style="1" customWidth="1"/>
    <col min="14" max="14" width="1.42578125" style="1" customWidth="1"/>
    <col min="15" max="15" width="17" style="1" customWidth="1"/>
    <col min="16" max="16" width="1.42578125" style="1" customWidth="1"/>
    <col min="17" max="17" width="17" style="1" customWidth="1"/>
    <col min="18" max="18" width="1.42578125" style="1" customWidth="1"/>
    <col min="19" max="19" width="17" style="1" customWidth="1"/>
    <col min="20" max="20" width="1.42578125" style="1" customWidth="1"/>
    <col min="21" max="21" width="10.7109375" style="1" customWidth="1"/>
    <col min="22" max="16384" width="9.140625" style="1"/>
  </cols>
  <sheetData>
    <row r="1" spans="1:21" ht="20.100000000000001" customHeight="1" x14ac:dyDescent="0.45">
      <c r="A1" s="25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</row>
    <row r="2" spans="1:21" ht="20.100000000000001" customHeight="1" x14ac:dyDescent="0.45">
      <c r="A2" s="25" t="s">
        <v>113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</row>
    <row r="3" spans="1:21" ht="20.100000000000001" customHeight="1" x14ac:dyDescent="0.45">
      <c r="A3" s="25" t="s">
        <v>2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</row>
    <row r="5" spans="1:21" ht="19.5" x14ac:dyDescent="0.45">
      <c r="A5" s="27" t="s">
        <v>166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</row>
    <row r="7" spans="1:21" ht="19.5" x14ac:dyDescent="0.45">
      <c r="C7" s="28" t="s">
        <v>129</v>
      </c>
      <c r="D7" s="29"/>
      <c r="E7" s="29"/>
      <c r="F7" s="29"/>
      <c r="G7" s="29"/>
      <c r="H7" s="29"/>
      <c r="I7" s="29"/>
      <c r="J7" s="29"/>
      <c r="K7" s="29"/>
      <c r="M7" s="28" t="s">
        <v>7</v>
      </c>
      <c r="N7" s="29"/>
      <c r="O7" s="29"/>
      <c r="P7" s="29"/>
      <c r="Q7" s="29"/>
      <c r="R7" s="29"/>
      <c r="S7" s="29"/>
      <c r="T7" s="29"/>
      <c r="U7" s="29"/>
    </row>
    <row r="8" spans="1:21" ht="39" x14ac:dyDescent="0.45">
      <c r="A8" s="2" t="s">
        <v>167</v>
      </c>
      <c r="C8" s="3" t="s">
        <v>127</v>
      </c>
      <c r="E8" s="3" t="s">
        <v>168</v>
      </c>
      <c r="G8" s="3" t="s">
        <v>169</v>
      </c>
      <c r="I8" s="3" t="s">
        <v>170</v>
      </c>
      <c r="K8" s="3" t="s">
        <v>171</v>
      </c>
      <c r="M8" s="3" t="s">
        <v>127</v>
      </c>
      <c r="O8" s="3" t="s">
        <v>168</v>
      </c>
      <c r="Q8" s="3" t="s">
        <v>169</v>
      </c>
      <c r="S8" s="3" t="s">
        <v>170</v>
      </c>
      <c r="U8" s="3" t="s">
        <v>171</v>
      </c>
    </row>
    <row r="9" spans="1:21" x14ac:dyDescent="0.45">
      <c r="A9" s="6" t="s">
        <v>17</v>
      </c>
      <c r="C9" s="8">
        <v>342177050320</v>
      </c>
      <c r="E9" s="8">
        <v>2023444222246</v>
      </c>
      <c r="G9" s="8">
        <v>165519994</v>
      </c>
      <c r="I9" s="8">
        <v>2365786792560</v>
      </c>
      <c r="K9" s="9">
        <v>0.99935794618450835</v>
      </c>
      <c r="M9" s="8">
        <v>342177050320</v>
      </c>
      <c r="O9" s="8">
        <v>1135216297286</v>
      </c>
      <c r="Q9" s="20">
        <v>-51716385115</v>
      </c>
      <c r="S9" s="8">
        <v>1425676962491</v>
      </c>
      <c r="U9" s="9">
        <v>0.98059358326225321</v>
      </c>
    </row>
    <row r="10" spans="1:21" x14ac:dyDescent="0.45">
      <c r="A10" s="4" t="s">
        <v>18</v>
      </c>
      <c r="C10" s="4">
        <f>SUM(C9:$C$9)</f>
        <v>342177050320</v>
      </c>
      <c r="E10" s="4">
        <f>SUM(E9:$E$9)</f>
        <v>2023444222246</v>
      </c>
      <c r="G10" s="4">
        <f>SUM(G9:$G$9)</f>
        <v>165519994</v>
      </c>
      <c r="I10" s="4">
        <f>SUM(I9:$I$9)</f>
        <v>2365786792560</v>
      </c>
      <c r="K10" s="10">
        <f>SUM(K9:$K$9)</f>
        <v>0.99935794618450835</v>
      </c>
      <c r="M10" s="4">
        <f>SUM(M9:$M$9)</f>
        <v>342177050320</v>
      </c>
      <c r="O10" s="4">
        <f>SUM(O9:$O$9)</f>
        <v>1135216297286</v>
      </c>
      <c r="Q10" s="21">
        <f>SUM(Q9:$Q$9)</f>
        <v>-51716385115</v>
      </c>
      <c r="S10" s="4">
        <f>SUM(S9:$S$9)</f>
        <v>1425676962491</v>
      </c>
      <c r="U10" s="10">
        <f>SUM(U9:$U$9)</f>
        <v>0.98059358326225321</v>
      </c>
    </row>
    <row r="11" spans="1:21" x14ac:dyDescent="0.45">
      <c r="C11" s="5"/>
      <c r="E11" s="5"/>
      <c r="G11" s="5"/>
      <c r="I11" s="5"/>
      <c r="K11" s="5"/>
      <c r="M11" s="5"/>
      <c r="O11" s="5"/>
      <c r="Q11" s="5"/>
      <c r="S11" s="5"/>
      <c r="U11" s="5"/>
    </row>
  </sheetData>
  <sheetProtection algorithmName="SHA-512" hashValue="EXiZQJB5ymHKVAbrKlPD1t/Lbf6bt/DQzq2rYY8FVHZwE1DMuXY+WDWux/LQ5ioHA/6h8eunfZoAHCj+ieNvKA==" saltValue="wbxA93nLdvAKmPZYJs3lJg==" spinCount="100000" sheet="1" objects="1" scenarios="1" selectLockedCells="1" autoFilter="0" selectUnlockedCells="1"/>
  <mergeCells count="6">
    <mergeCell ref="A1:U1"/>
    <mergeCell ref="A2:U2"/>
    <mergeCell ref="A3:U3"/>
    <mergeCell ref="A5:U5"/>
    <mergeCell ref="C7:K7"/>
    <mergeCell ref="M7:U7"/>
  </mergeCells>
  <pageMargins left="0.7" right="0.7" top="0.75" bottom="0.75" header="0.3" footer="0.3"/>
  <pageSetup paperSize="9" scale="67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9"/>
  <sheetViews>
    <sheetView rightToLeft="1" view="pageBreakPreview" zoomScaleNormal="100" zoomScaleSheetLayoutView="100" workbookViewId="0">
      <selection sqref="A1:Q1"/>
    </sheetView>
  </sheetViews>
  <sheetFormatPr defaultRowHeight="18" x14ac:dyDescent="0.45"/>
  <cols>
    <col min="1" max="1" width="21.28515625" style="1" customWidth="1"/>
    <col min="2" max="2" width="1.42578125" style="1" customWidth="1"/>
    <col min="3" max="3" width="17" style="1" customWidth="1"/>
    <col min="4" max="4" width="1.42578125" style="1" customWidth="1"/>
    <col min="5" max="5" width="17" style="1" customWidth="1"/>
    <col min="6" max="6" width="1.42578125" style="1" customWidth="1"/>
    <col min="7" max="7" width="17" style="1" customWidth="1"/>
    <col min="8" max="8" width="1.42578125" style="1" customWidth="1"/>
    <col min="9" max="9" width="17" style="1" customWidth="1"/>
    <col min="10" max="10" width="1.42578125" style="1" customWidth="1"/>
    <col min="11" max="11" width="17" style="1" customWidth="1"/>
    <col min="12" max="12" width="1.42578125" style="1" customWidth="1"/>
    <col min="13" max="13" width="17" style="1" customWidth="1"/>
    <col min="14" max="14" width="1.42578125" style="1" customWidth="1"/>
    <col min="15" max="15" width="17" style="1" customWidth="1"/>
    <col min="16" max="16" width="1.42578125" style="1" customWidth="1"/>
    <col min="17" max="17" width="17" style="1" customWidth="1"/>
    <col min="18" max="16384" width="9.140625" style="1"/>
  </cols>
  <sheetData>
    <row r="1" spans="1:17" ht="20.100000000000001" customHeight="1" x14ac:dyDescent="0.45">
      <c r="A1" s="25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</row>
    <row r="2" spans="1:17" ht="20.100000000000001" customHeight="1" x14ac:dyDescent="0.45">
      <c r="A2" s="25" t="s">
        <v>113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</row>
    <row r="3" spans="1:17" ht="20.100000000000001" customHeight="1" x14ac:dyDescent="0.45">
      <c r="A3" s="25" t="s">
        <v>2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</row>
    <row r="5" spans="1:17" ht="19.5" x14ac:dyDescent="0.45">
      <c r="A5" s="27" t="s">
        <v>172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</row>
    <row r="7" spans="1:17" ht="19.5" x14ac:dyDescent="0.45">
      <c r="C7" s="28" t="s">
        <v>129</v>
      </c>
      <c r="D7" s="29"/>
      <c r="E7" s="29"/>
      <c r="F7" s="29"/>
      <c r="G7" s="29"/>
      <c r="H7" s="29"/>
      <c r="I7" s="29"/>
      <c r="J7" s="29"/>
      <c r="K7" s="29"/>
      <c r="M7" s="28" t="s">
        <v>7</v>
      </c>
      <c r="N7" s="29"/>
      <c r="O7" s="29"/>
      <c r="P7" s="29"/>
      <c r="Q7" s="29"/>
    </row>
    <row r="8" spans="1:17" ht="19.5" x14ac:dyDescent="0.45">
      <c r="C8" s="3" t="s">
        <v>173</v>
      </c>
      <c r="E8" s="3" t="s">
        <v>168</v>
      </c>
      <c r="G8" s="3" t="s">
        <v>169</v>
      </c>
      <c r="I8" s="3" t="s">
        <v>18</v>
      </c>
      <c r="K8" s="3" t="s">
        <v>173</v>
      </c>
      <c r="M8" s="3" t="s">
        <v>168</v>
      </c>
      <c r="O8" s="3" t="s">
        <v>169</v>
      </c>
      <c r="Q8" s="3" t="s">
        <v>18</v>
      </c>
    </row>
    <row r="9" spans="1:17" ht="36" x14ac:dyDescent="0.45">
      <c r="A9" s="6" t="s">
        <v>34</v>
      </c>
      <c r="C9" s="22">
        <v>0</v>
      </c>
      <c r="D9" s="23"/>
      <c r="E9" s="22">
        <v>271629206</v>
      </c>
      <c r="F9" s="23"/>
      <c r="G9" s="22">
        <v>0</v>
      </c>
      <c r="H9" s="23"/>
      <c r="I9" s="22">
        <v>271629206</v>
      </c>
      <c r="J9" s="23"/>
      <c r="K9" s="22">
        <v>0</v>
      </c>
      <c r="L9" s="23"/>
      <c r="M9" s="22">
        <v>1054108477</v>
      </c>
      <c r="N9" s="23"/>
      <c r="O9" s="22">
        <v>0</v>
      </c>
      <c r="P9" s="23"/>
      <c r="Q9" s="22">
        <v>1054108477</v>
      </c>
    </row>
    <row r="10" spans="1:17" ht="36" x14ac:dyDescent="0.45">
      <c r="A10" s="6" t="s">
        <v>40</v>
      </c>
      <c r="C10" s="22">
        <v>54631884</v>
      </c>
      <c r="D10" s="23"/>
      <c r="E10" s="22">
        <v>0</v>
      </c>
      <c r="F10" s="23"/>
      <c r="G10" s="22">
        <v>0</v>
      </c>
      <c r="H10" s="23"/>
      <c r="I10" s="22">
        <v>54631884</v>
      </c>
      <c r="J10" s="23"/>
      <c r="K10" s="22">
        <v>298265385</v>
      </c>
      <c r="L10" s="23"/>
      <c r="M10" s="22">
        <v>478812806</v>
      </c>
      <c r="N10" s="23"/>
      <c r="O10" s="22">
        <v>-164746811</v>
      </c>
      <c r="P10" s="23"/>
      <c r="Q10" s="22">
        <v>612331380</v>
      </c>
    </row>
    <row r="11" spans="1:17" ht="36" x14ac:dyDescent="0.45">
      <c r="A11" s="6" t="s">
        <v>44</v>
      </c>
      <c r="C11" s="22">
        <v>357389153</v>
      </c>
      <c r="D11" s="23"/>
      <c r="E11" s="22">
        <v>-249019330</v>
      </c>
      <c r="F11" s="23"/>
      <c r="G11" s="22">
        <v>0</v>
      </c>
      <c r="H11" s="23"/>
      <c r="I11" s="22">
        <v>108369823</v>
      </c>
      <c r="J11" s="23"/>
      <c r="K11" s="22">
        <v>1695909908</v>
      </c>
      <c r="L11" s="23"/>
      <c r="M11" s="22">
        <v>1410669603</v>
      </c>
      <c r="N11" s="23"/>
      <c r="O11" s="22">
        <v>0</v>
      </c>
      <c r="P11" s="23"/>
      <c r="Q11" s="22">
        <v>3106579511</v>
      </c>
    </row>
    <row r="12" spans="1:17" ht="36" x14ac:dyDescent="0.45">
      <c r="A12" s="6" t="s">
        <v>47</v>
      </c>
      <c r="C12" s="22">
        <v>28731233</v>
      </c>
      <c r="D12" s="23"/>
      <c r="E12" s="22">
        <v>0</v>
      </c>
      <c r="F12" s="23"/>
      <c r="G12" s="22">
        <v>0</v>
      </c>
      <c r="H12" s="23"/>
      <c r="I12" s="22">
        <v>28731233</v>
      </c>
      <c r="J12" s="23"/>
      <c r="K12" s="22">
        <v>142043221</v>
      </c>
      <c r="L12" s="23"/>
      <c r="M12" s="22">
        <v>0</v>
      </c>
      <c r="N12" s="23"/>
      <c r="O12" s="22">
        <v>0</v>
      </c>
      <c r="P12" s="23"/>
      <c r="Q12" s="22">
        <v>142043221</v>
      </c>
    </row>
    <row r="13" spans="1:17" ht="36" x14ac:dyDescent="0.45">
      <c r="A13" s="6" t="s">
        <v>50</v>
      </c>
      <c r="C13" s="22">
        <v>272364718</v>
      </c>
      <c r="D13" s="23"/>
      <c r="E13" s="22">
        <v>0</v>
      </c>
      <c r="F13" s="23"/>
      <c r="G13" s="22">
        <v>0</v>
      </c>
      <c r="H13" s="23"/>
      <c r="I13" s="22">
        <v>272364718</v>
      </c>
      <c r="J13" s="23"/>
      <c r="K13" s="22">
        <v>1283224340</v>
      </c>
      <c r="L13" s="23"/>
      <c r="M13" s="22">
        <v>0</v>
      </c>
      <c r="N13" s="23"/>
      <c r="O13" s="22">
        <v>0</v>
      </c>
      <c r="P13" s="23"/>
      <c r="Q13" s="22">
        <v>1283224340</v>
      </c>
    </row>
    <row r="14" spans="1:17" ht="36" x14ac:dyDescent="0.45">
      <c r="A14" s="6" t="s">
        <v>55</v>
      </c>
      <c r="C14" s="22">
        <v>68859330</v>
      </c>
      <c r="D14" s="23"/>
      <c r="E14" s="22">
        <v>-189462540</v>
      </c>
      <c r="F14" s="23"/>
      <c r="G14" s="22">
        <v>0</v>
      </c>
      <c r="H14" s="23"/>
      <c r="I14" s="22">
        <v>-120603210</v>
      </c>
      <c r="J14" s="23"/>
      <c r="K14" s="22">
        <v>343877810</v>
      </c>
      <c r="L14" s="23"/>
      <c r="M14" s="22">
        <v>-19186080</v>
      </c>
      <c r="N14" s="23"/>
      <c r="O14" s="22">
        <v>0</v>
      </c>
      <c r="P14" s="23"/>
      <c r="Q14" s="22">
        <v>324691730</v>
      </c>
    </row>
    <row r="15" spans="1:17" ht="36" x14ac:dyDescent="0.45">
      <c r="A15" s="6" t="s">
        <v>59</v>
      </c>
      <c r="C15" s="22">
        <v>42966713</v>
      </c>
      <c r="D15" s="23"/>
      <c r="E15" s="22">
        <v>42119441</v>
      </c>
      <c r="F15" s="23"/>
      <c r="G15" s="22">
        <v>0</v>
      </c>
      <c r="H15" s="23"/>
      <c r="I15" s="22">
        <v>85086154</v>
      </c>
      <c r="J15" s="23"/>
      <c r="K15" s="22">
        <v>213097674</v>
      </c>
      <c r="L15" s="23"/>
      <c r="M15" s="22">
        <v>-5615926</v>
      </c>
      <c r="N15" s="23"/>
      <c r="O15" s="22">
        <v>0</v>
      </c>
      <c r="P15" s="23"/>
      <c r="Q15" s="22">
        <v>207481748</v>
      </c>
    </row>
    <row r="16" spans="1:17" ht="36" x14ac:dyDescent="0.45">
      <c r="A16" s="6" t="s">
        <v>63</v>
      </c>
      <c r="C16" s="22">
        <v>298458411</v>
      </c>
      <c r="D16" s="23"/>
      <c r="E16" s="22">
        <v>-389717250</v>
      </c>
      <c r="F16" s="23"/>
      <c r="G16" s="22">
        <v>0</v>
      </c>
      <c r="H16" s="23"/>
      <c r="I16" s="22">
        <v>-91258839</v>
      </c>
      <c r="J16" s="23"/>
      <c r="K16" s="22">
        <v>1479382542</v>
      </c>
      <c r="L16" s="23"/>
      <c r="M16" s="22">
        <v>25331621</v>
      </c>
      <c r="N16" s="23"/>
      <c r="O16" s="22">
        <v>0</v>
      </c>
      <c r="P16" s="23"/>
      <c r="Q16" s="22">
        <v>1504714163</v>
      </c>
    </row>
    <row r="17" spans="1:17" ht="36" x14ac:dyDescent="0.45">
      <c r="A17" s="6" t="s">
        <v>66</v>
      </c>
      <c r="C17" s="22">
        <v>323874024</v>
      </c>
      <c r="D17" s="23"/>
      <c r="E17" s="22">
        <v>0</v>
      </c>
      <c r="F17" s="23"/>
      <c r="G17" s="22">
        <v>0</v>
      </c>
      <c r="H17" s="23"/>
      <c r="I17" s="22">
        <v>323874024</v>
      </c>
      <c r="J17" s="23"/>
      <c r="K17" s="22">
        <v>1721749292</v>
      </c>
      <c r="L17" s="23"/>
      <c r="M17" s="22">
        <v>0</v>
      </c>
      <c r="N17" s="23"/>
      <c r="O17" s="22">
        <v>0</v>
      </c>
      <c r="P17" s="23"/>
      <c r="Q17" s="22">
        <v>1721749292</v>
      </c>
    </row>
    <row r="18" spans="1:17" x14ac:dyDescent="0.45">
      <c r="A18" s="4" t="s">
        <v>18</v>
      </c>
      <c r="C18" s="24">
        <f>SUM(C9:$C$17)</f>
        <v>1447275466</v>
      </c>
      <c r="D18" s="23"/>
      <c r="E18" s="24">
        <f>SUM(E9:$E$17)</f>
        <v>-514450473</v>
      </c>
      <c r="F18" s="23"/>
      <c r="G18" s="24">
        <f>SUM(G9:$G$17)</f>
        <v>0</v>
      </c>
      <c r="H18" s="23"/>
      <c r="I18" s="24">
        <f>SUM(I9:$I$17)</f>
        <v>932824993</v>
      </c>
      <c r="J18" s="23"/>
      <c r="K18" s="24">
        <f>SUM(K9:$K$17)</f>
        <v>7177550172</v>
      </c>
      <c r="L18" s="23"/>
      <c r="M18" s="24">
        <f>SUM(M9:$M$17)</f>
        <v>2944120501</v>
      </c>
      <c r="N18" s="23"/>
      <c r="O18" s="24">
        <f>SUM(O9:$O$17)</f>
        <v>-164746811</v>
      </c>
      <c r="P18" s="23"/>
      <c r="Q18" s="24">
        <f>SUM(Q9:$Q$17)</f>
        <v>9956923862</v>
      </c>
    </row>
    <row r="19" spans="1:17" x14ac:dyDescent="0.45">
      <c r="C19" s="5"/>
      <c r="E19" s="5"/>
      <c r="G19" s="5"/>
      <c r="I19" s="5"/>
      <c r="K19" s="5"/>
      <c r="M19" s="5"/>
      <c r="O19" s="5"/>
      <c r="Q19" s="5"/>
    </row>
  </sheetData>
  <sheetProtection algorithmName="SHA-512" hashValue="+caGGT8/OClLGV57U9WG5IHhYGDJRwAgnoUsv++q7jzO/vpD8nSpr3wYL8nqX+/jcbqrQTikluquI8TR6hwZQw==" saltValue="AsIUmZDxZ/l1XxtBln7tlQ==" spinCount="100000" sheet="1" objects="1" scenarios="1" selectLockedCells="1" autoFilter="0" selectUnlockedCells="1"/>
  <mergeCells count="6">
    <mergeCell ref="A1:Q1"/>
    <mergeCell ref="A2:Q2"/>
    <mergeCell ref="A3:Q3"/>
    <mergeCell ref="A5:Q5"/>
    <mergeCell ref="C7:K7"/>
    <mergeCell ref="M7:Q7"/>
  </mergeCells>
  <pageMargins left="0.7" right="0.7" top="0.75" bottom="0.75" header="0.3" footer="0.3"/>
  <pageSetup paperSize="9" scale="77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9"/>
  <sheetViews>
    <sheetView rightToLeft="1" view="pageBreakPreview" zoomScale="130" zoomScaleNormal="100" zoomScaleSheetLayoutView="130" workbookViewId="0">
      <selection sqref="A1:K1"/>
    </sheetView>
  </sheetViews>
  <sheetFormatPr defaultRowHeight="18" x14ac:dyDescent="0.45"/>
  <cols>
    <col min="1" max="1" width="25.5703125" style="1" customWidth="1"/>
    <col min="2" max="2" width="1.42578125" style="1" customWidth="1"/>
    <col min="3" max="3" width="17" style="1" customWidth="1"/>
    <col min="4" max="4" width="1.42578125" style="1" customWidth="1"/>
    <col min="5" max="5" width="17" style="1" customWidth="1"/>
    <col min="6" max="6" width="1.42578125" style="1" customWidth="1"/>
    <col min="7" max="7" width="14.140625" style="1" customWidth="1"/>
    <col min="8" max="8" width="1.42578125" style="1" customWidth="1"/>
    <col min="9" max="9" width="17" style="1" customWidth="1"/>
    <col min="10" max="10" width="1.42578125" style="1" customWidth="1"/>
    <col min="11" max="11" width="14.140625" style="1" customWidth="1"/>
    <col min="12" max="16384" width="9.140625" style="1"/>
  </cols>
  <sheetData>
    <row r="1" spans="1:11" ht="20.100000000000001" customHeight="1" x14ac:dyDescent="0.45">
      <c r="A1" s="25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</row>
    <row r="2" spans="1:11" ht="20.100000000000001" customHeight="1" x14ac:dyDescent="0.45">
      <c r="A2" s="25" t="s">
        <v>113</v>
      </c>
      <c r="B2" s="26"/>
      <c r="C2" s="26"/>
      <c r="D2" s="26"/>
      <c r="E2" s="26"/>
      <c r="F2" s="26"/>
      <c r="G2" s="26"/>
      <c r="H2" s="26"/>
      <c r="I2" s="26"/>
      <c r="J2" s="26"/>
      <c r="K2" s="26"/>
    </row>
    <row r="3" spans="1:11" ht="20.100000000000001" customHeight="1" x14ac:dyDescent="0.45">
      <c r="A3" s="25" t="s">
        <v>2</v>
      </c>
      <c r="B3" s="26"/>
      <c r="C3" s="26"/>
      <c r="D3" s="26"/>
      <c r="E3" s="26"/>
      <c r="F3" s="26"/>
      <c r="G3" s="26"/>
      <c r="H3" s="26"/>
      <c r="I3" s="26"/>
      <c r="J3" s="26"/>
      <c r="K3" s="26"/>
    </row>
    <row r="5" spans="1:11" ht="19.5" x14ac:dyDescent="0.45">
      <c r="A5" s="27" t="s">
        <v>174</v>
      </c>
      <c r="B5" s="26"/>
      <c r="C5" s="26"/>
      <c r="D5" s="26"/>
      <c r="E5" s="26"/>
      <c r="F5" s="26"/>
      <c r="G5" s="26"/>
      <c r="H5" s="26"/>
      <c r="I5" s="26"/>
      <c r="J5" s="26"/>
      <c r="K5" s="26"/>
    </row>
    <row r="7" spans="1:11" ht="19.5" x14ac:dyDescent="0.45">
      <c r="A7" s="28" t="s">
        <v>175</v>
      </c>
      <c r="B7" s="29"/>
      <c r="C7" s="29"/>
      <c r="E7" s="28" t="s">
        <v>129</v>
      </c>
      <c r="F7" s="29"/>
      <c r="G7" s="29"/>
      <c r="I7" s="28" t="s">
        <v>7</v>
      </c>
      <c r="J7" s="29"/>
      <c r="K7" s="29"/>
    </row>
    <row r="8" spans="1:11" ht="39" x14ac:dyDescent="0.45">
      <c r="A8" s="3" t="s">
        <v>176</v>
      </c>
      <c r="C8" s="3" t="s">
        <v>81</v>
      </c>
      <c r="E8" s="3" t="s">
        <v>177</v>
      </c>
      <c r="G8" s="3" t="s">
        <v>178</v>
      </c>
      <c r="I8" s="3" t="s">
        <v>177</v>
      </c>
      <c r="K8" s="3" t="s">
        <v>178</v>
      </c>
    </row>
    <row r="9" spans="1:11" x14ac:dyDescent="0.45">
      <c r="A9" s="6" t="s">
        <v>179</v>
      </c>
      <c r="C9" s="7" t="s">
        <v>107</v>
      </c>
      <c r="E9" s="8">
        <v>518082168</v>
      </c>
      <c r="G9" s="9">
        <f>E9/E18</f>
        <v>0.88242277096602639</v>
      </c>
      <c r="I9" s="8">
        <v>10803232788</v>
      </c>
      <c r="K9" s="9">
        <f>I9/I18</f>
        <v>0.59170162757362466</v>
      </c>
    </row>
    <row r="10" spans="1:11" x14ac:dyDescent="0.45">
      <c r="A10" s="6" t="s">
        <v>180</v>
      </c>
      <c r="C10" s="7" t="s">
        <v>89</v>
      </c>
      <c r="E10" s="8">
        <v>54664735</v>
      </c>
      <c r="G10" s="9">
        <f>E10/E18</f>
        <v>9.3107637962215148E-2</v>
      </c>
      <c r="I10" s="8">
        <v>246504329</v>
      </c>
      <c r="K10" s="9">
        <f>I10/I18</f>
        <v>1.3501237595774027E-2</v>
      </c>
    </row>
    <row r="11" spans="1:11" ht="36" x14ac:dyDescent="0.45">
      <c r="A11" s="6" t="s">
        <v>181</v>
      </c>
      <c r="C11" s="7" t="s">
        <v>93</v>
      </c>
      <c r="E11" s="8">
        <v>27647</v>
      </c>
      <c r="G11" s="9">
        <f>E11/E18</f>
        <v>4.708971637274675E-5</v>
      </c>
      <c r="I11" s="8">
        <v>27647</v>
      </c>
      <c r="K11" s="9">
        <f>I11/I18</f>
        <v>1.5142481161471388E-6</v>
      </c>
    </row>
    <row r="12" spans="1:11" x14ac:dyDescent="0.45">
      <c r="A12" s="6" t="s">
        <v>182</v>
      </c>
      <c r="C12" s="7" t="s">
        <v>96</v>
      </c>
      <c r="E12" s="8">
        <v>5138</v>
      </c>
      <c r="G12" s="9">
        <f>E12/E18</f>
        <v>8.7512917395439944E-6</v>
      </c>
      <c r="I12" s="8">
        <v>15328</v>
      </c>
      <c r="K12" s="9">
        <f>I12/I18</f>
        <v>8.3952671625504914E-7</v>
      </c>
    </row>
    <row r="13" spans="1:11" x14ac:dyDescent="0.45">
      <c r="A13" s="6" t="s">
        <v>183</v>
      </c>
      <c r="C13" s="7" t="s">
        <v>102</v>
      </c>
      <c r="E13" s="8">
        <v>14333638</v>
      </c>
      <c r="G13" s="9">
        <f>E13/E18</f>
        <v>2.4413750063646145E-2</v>
      </c>
      <c r="I13" s="8">
        <v>23773146</v>
      </c>
      <c r="K13" s="9">
        <f>I13/I18</f>
        <v>1.3020740603100114E-3</v>
      </c>
    </row>
    <row r="14" spans="1:11" x14ac:dyDescent="0.45">
      <c r="A14" s="6" t="s">
        <v>179</v>
      </c>
      <c r="C14" s="7" t="s">
        <v>184</v>
      </c>
      <c r="H14" s="7"/>
      <c r="I14" s="8">
        <v>3024657534</v>
      </c>
      <c r="K14" s="9">
        <f>I14/I18</f>
        <v>0.16566289191773972</v>
      </c>
    </row>
    <row r="15" spans="1:11" x14ac:dyDescent="0.45">
      <c r="A15" s="6" t="s">
        <v>179</v>
      </c>
      <c r="C15" s="7" t="s">
        <v>185</v>
      </c>
      <c r="H15" s="7"/>
      <c r="I15" s="8">
        <v>2958904109</v>
      </c>
      <c r="K15" s="9">
        <f>I15/I18</f>
        <v>0.16206152468308599</v>
      </c>
    </row>
    <row r="16" spans="1:11" x14ac:dyDescent="0.45">
      <c r="A16" s="6" t="s">
        <v>179</v>
      </c>
      <c r="C16" s="7" t="s">
        <v>186</v>
      </c>
      <c r="H16" s="7"/>
      <c r="I16" s="8">
        <v>1183561644</v>
      </c>
      <c r="K16" s="9">
        <f>I16/I18</f>
        <v>6.4824609895142715E-2</v>
      </c>
    </row>
    <row r="17" spans="1:11" x14ac:dyDescent="0.45">
      <c r="A17" s="6" t="s">
        <v>187</v>
      </c>
      <c r="C17" s="7" t="s">
        <v>105</v>
      </c>
      <c r="H17" s="7"/>
      <c r="I17" s="8">
        <v>17229630</v>
      </c>
      <c r="K17" s="9">
        <f>I17/I18</f>
        <v>9.4368049949044111E-4</v>
      </c>
    </row>
    <row r="18" spans="1:11" x14ac:dyDescent="0.45">
      <c r="A18" s="4" t="s">
        <v>18</v>
      </c>
      <c r="E18" s="4">
        <f>SUM(E9:$E$17)</f>
        <v>587113326</v>
      </c>
      <c r="G18" s="10">
        <f>SUM(G9:$G$17)</f>
        <v>0.99999999999999989</v>
      </c>
      <c r="I18" s="4">
        <f>SUM(I9:$I$17)</f>
        <v>18257906155</v>
      </c>
      <c r="K18" s="10">
        <f>SUM(K9:$K$17)</f>
        <v>1</v>
      </c>
    </row>
    <row r="19" spans="1:11" x14ac:dyDescent="0.45">
      <c r="E19" s="5"/>
      <c r="G19" s="5"/>
      <c r="I19" s="5"/>
      <c r="K19" s="5"/>
    </row>
  </sheetData>
  <sheetProtection algorithmName="SHA-512" hashValue="4wLGLZQILtEQQP9UuPdveoiNeg0UGeKcn0mLIdXZbb3xLFeP6AJMGhsHNJ0k8IrGWdQ+qtm+JENNvyh4a9tYjA==" saltValue="4yHSslcOK4dPoob+cOknSw==" spinCount="100000" sheet="1" objects="1" scenarios="1" selectLockedCells="1" autoFilter="0" selectUnlockedCells="1"/>
  <mergeCells count="7">
    <mergeCell ref="A1:K1"/>
    <mergeCell ref="A2:K2"/>
    <mergeCell ref="A3:K3"/>
    <mergeCell ref="A5:K5"/>
    <mergeCell ref="A7:C7"/>
    <mergeCell ref="E7:G7"/>
    <mergeCell ref="I7:K7"/>
  </mergeCells>
  <pageMargins left="0.7" right="0.7" top="0.75" bottom="0.75" header="0.3" footer="0.3"/>
  <pageSetup paperSize="9" scale="78" fitToHeight="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0"/>
  <sheetViews>
    <sheetView rightToLeft="1" view="pageBreakPreview" zoomScale="145" zoomScaleNormal="100" zoomScaleSheetLayoutView="145" workbookViewId="0">
      <selection sqref="A1:E1"/>
    </sheetView>
  </sheetViews>
  <sheetFormatPr defaultRowHeight="18" x14ac:dyDescent="0.45"/>
  <cols>
    <col min="1" max="1" width="25.5703125" style="1" customWidth="1"/>
    <col min="2" max="2" width="1.42578125" style="1" customWidth="1"/>
    <col min="3" max="3" width="18.42578125" style="1" customWidth="1"/>
    <col min="4" max="4" width="1.42578125" style="1" customWidth="1"/>
    <col min="5" max="5" width="18.42578125" style="1" customWidth="1"/>
    <col min="6" max="16384" width="9.140625" style="1"/>
  </cols>
  <sheetData>
    <row r="1" spans="1:5" ht="20.100000000000001" customHeight="1" x14ac:dyDescent="0.45">
      <c r="A1" s="25" t="s">
        <v>0</v>
      </c>
      <c r="B1" s="26"/>
      <c r="C1" s="26"/>
      <c r="D1" s="26"/>
      <c r="E1" s="26"/>
    </row>
    <row r="2" spans="1:5" ht="20.100000000000001" customHeight="1" x14ac:dyDescent="0.45">
      <c r="A2" s="25" t="s">
        <v>113</v>
      </c>
      <c r="B2" s="26"/>
      <c r="C2" s="26"/>
      <c r="D2" s="26"/>
      <c r="E2" s="26"/>
    </row>
    <row r="3" spans="1:5" ht="20.100000000000001" customHeight="1" x14ac:dyDescent="0.45">
      <c r="A3" s="25" t="s">
        <v>2</v>
      </c>
      <c r="B3" s="26"/>
      <c r="C3" s="26"/>
      <c r="D3" s="26"/>
      <c r="E3" s="26"/>
    </row>
    <row r="5" spans="1:5" ht="19.5" x14ac:dyDescent="0.45">
      <c r="A5" s="27" t="s">
        <v>188</v>
      </c>
      <c r="B5" s="26"/>
      <c r="C5" s="26"/>
      <c r="D5" s="26"/>
      <c r="E5" s="26"/>
    </row>
    <row r="7" spans="1:5" ht="19.5" x14ac:dyDescent="0.45">
      <c r="C7" s="2" t="s">
        <v>129</v>
      </c>
      <c r="E7" s="2" t="s">
        <v>7</v>
      </c>
    </row>
    <row r="8" spans="1:5" ht="19.5" x14ac:dyDescent="0.45">
      <c r="A8" s="3" t="s">
        <v>125</v>
      </c>
      <c r="C8" s="3" t="s">
        <v>85</v>
      </c>
      <c r="E8" s="3" t="s">
        <v>85</v>
      </c>
    </row>
    <row r="9" spans="1:5" x14ac:dyDescent="0.45">
      <c r="A9" s="4" t="s">
        <v>18</v>
      </c>
      <c r="C9" s="4">
        <f>SUM($C$8)</f>
        <v>0</v>
      </c>
      <c r="E9" s="4">
        <f>SUM($E$8)</f>
        <v>0</v>
      </c>
    </row>
    <row r="10" spans="1:5" x14ac:dyDescent="0.45">
      <c r="C10" s="5"/>
      <c r="E10" s="5"/>
    </row>
  </sheetData>
  <sheetProtection algorithmName="SHA-512" hashValue="NSr7v54i5l/R19Z86yzTqjkC0SUDiFCUWHnnrNMxWPukW99qrg1+bQ4lm3K/sYJ4ajompOzTgDGirLnOGkZDPw==" saltValue="BKtvIGtxk9bwe1rS4aVj0w==" spinCount="100000" sheet="1" objects="1" scenarios="1" selectLockedCells="1" autoFilter="0" selectUnlockedCells="1"/>
  <mergeCells count="4">
    <mergeCell ref="A1:E1"/>
    <mergeCell ref="A2:E2"/>
    <mergeCell ref="A3:E3"/>
    <mergeCell ref="A5:E5"/>
  </mergeCells>
  <pageMargins left="0.7" right="0.7" top="0.75" bottom="0.75" header="0.3" footer="0.3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3"/>
  <sheetViews>
    <sheetView rightToLeft="1" view="pageBreakPreview" zoomScale="115" zoomScaleNormal="100" zoomScaleSheetLayoutView="115" workbookViewId="0">
      <selection sqref="A1:W1"/>
    </sheetView>
  </sheetViews>
  <sheetFormatPr defaultRowHeight="18" x14ac:dyDescent="0.45"/>
  <cols>
    <col min="1" max="1" width="17" style="1" customWidth="1"/>
    <col min="2" max="2" width="1.42578125" style="1" customWidth="1"/>
    <col min="3" max="3" width="12.7109375" style="1" customWidth="1"/>
    <col min="4" max="4" width="1.42578125" style="1" customWidth="1"/>
    <col min="5" max="5" width="17.85546875" style="1" bestFit="1" customWidth="1"/>
    <col min="6" max="6" width="1.42578125" style="1" customWidth="1"/>
    <col min="7" max="7" width="17" style="1" customWidth="1"/>
    <col min="8" max="8" width="1.42578125" style="1" customWidth="1"/>
    <col min="9" max="9" width="11.42578125" style="1" customWidth="1"/>
    <col min="10" max="10" width="17" style="1" customWidth="1"/>
    <col min="11" max="11" width="1.42578125" style="1" customWidth="1"/>
    <col min="12" max="12" width="11.42578125" style="1" customWidth="1"/>
    <col min="13" max="13" width="17" style="1" customWidth="1"/>
    <col min="14" max="14" width="1.42578125" style="1" customWidth="1"/>
    <col min="15" max="15" width="12.7109375" style="1" customWidth="1"/>
    <col min="16" max="16" width="1.42578125" style="1" customWidth="1"/>
    <col min="17" max="17" width="11.42578125" style="1" customWidth="1"/>
    <col min="18" max="18" width="1.42578125" style="1" customWidth="1"/>
    <col min="19" max="19" width="17.7109375" style="1" bestFit="1" customWidth="1"/>
    <col min="20" max="20" width="1.42578125" style="1" customWidth="1"/>
    <col min="21" max="21" width="17.85546875" style="1" bestFit="1" customWidth="1"/>
    <col min="22" max="22" width="1.42578125" style="1" customWidth="1"/>
    <col min="23" max="23" width="17.7109375" style="1" bestFit="1" customWidth="1"/>
    <col min="24" max="16384" width="9.140625" style="1"/>
  </cols>
  <sheetData>
    <row r="1" spans="1:23" ht="20.100000000000001" customHeight="1" x14ac:dyDescent="0.45">
      <c r="A1" s="25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</row>
    <row r="2" spans="1:23" ht="20.100000000000001" customHeight="1" x14ac:dyDescent="0.45">
      <c r="A2" s="25" t="s">
        <v>1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</row>
    <row r="3" spans="1:23" ht="20.100000000000001" customHeight="1" x14ac:dyDescent="0.45">
      <c r="A3" s="25" t="s">
        <v>2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</row>
    <row r="5" spans="1:23" ht="19.5" x14ac:dyDescent="0.45">
      <c r="A5" s="27" t="s">
        <v>3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</row>
    <row r="6" spans="1:23" ht="19.5" x14ac:dyDescent="0.45">
      <c r="A6" s="27" t="s">
        <v>4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</row>
    <row r="8" spans="1:23" ht="19.5" x14ac:dyDescent="0.45">
      <c r="C8" s="28" t="s">
        <v>5</v>
      </c>
      <c r="D8" s="29"/>
      <c r="E8" s="29"/>
      <c r="F8" s="29"/>
      <c r="G8" s="29"/>
      <c r="I8" s="28" t="s">
        <v>6</v>
      </c>
      <c r="J8" s="29"/>
      <c r="K8" s="29"/>
      <c r="L8" s="29"/>
      <c r="M8" s="29"/>
      <c r="O8" s="28" t="s">
        <v>7</v>
      </c>
      <c r="P8" s="29"/>
      <c r="Q8" s="29"/>
      <c r="R8" s="29"/>
      <c r="S8" s="29"/>
      <c r="T8" s="29"/>
      <c r="U8" s="29"/>
      <c r="V8" s="29"/>
      <c r="W8" s="29"/>
    </row>
    <row r="9" spans="1:23" x14ac:dyDescent="0.45">
      <c r="A9" s="30" t="s">
        <v>8</v>
      </c>
      <c r="C9" s="30" t="s">
        <v>9</v>
      </c>
      <c r="E9" s="30" t="s">
        <v>10</v>
      </c>
      <c r="G9" s="30" t="s">
        <v>11</v>
      </c>
      <c r="I9" s="30" t="s">
        <v>12</v>
      </c>
      <c r="J9" s="26"/>
      <c r="L9" s="30" t="s">
        <v>13</v>
      </c>
      <c r="M9" s="26"/>
      <c r="O9" s="30" t="s">
        <v>9</v>
      </c>
      <c r="Q9" s="32" t="s">
        <v>14</v>
      </c>
      <c r="S9" s="30" t="s">
        <v>10</v>
      </c>
      <c r="U9" s="30" t="s">
        <v>11</v>
      </c>
      <c r="W9" s="32" t="s">
        <v>15</v>
      </c>
    </row>
    <row r="10" spans="1:23" x14ac:dyDescent="0.45">
      <c r="A10" s="31"/>
      <c r="C10" s="31"/>
      <c r="E10" s="31"/>
      <c r="G10" s="31"/>
      <c r="I10" s="13" t="s">
        <v>9</v>
      </c>
      <c r="J10" s="13" t="s">
        <v>10</v>
      </c>
      <c r="L10" s="13" t="s">
        <v>9</v>
      </c>
      <c r="M10" s="13" t="s">
        <v>16</v>
      </c>
      <c r="O10" s="31"/>
      <c r="Q10" s="31"/>
      <c r="S10" s="31"/>
      <c r="U10" s="31"/>
      <c r="W10" s="31"/>
    </row>
    <row r="11" spans="1:23" x14ac:dyDescent="0.45">
      <c r="A11" s="14" t="s">
        <v>17</v>
      </c>
      <c r="C11" s="8">
        <v>1222060894</v>
      </c>
      <c r="E11" s="8">
        <v>15980142202749</v>
      </c>
      <c r="G11" s="8">
        <v>15447321415665</v>
      </c>
      <c r="I11" s="8">
        <v>15590332</v>
      </c>
      <c r="J11" s="8">
        <v>215299339705</v>
      </c>
      <c r="L11" s="8">
        <v>12090216</v>
      </c>
      <c r="M11" s="8">
        <v>161658204135</v>
      </c>
      <c r="O11" s="8">
        <v>1225561010</v>
      </c>
      <c r="Q11" s="8">
        <v>14310</v>
      </c>
      <c r="S11" s="8">
        <v>16037339351287</v>
      </c>
      <c r="U11" s="8">
        <v>17524449341780</v>
      </c>
      <c r="W11" s="9">
        <v>0.98436941012788781</v>
      </c>
    </row>
    <row r="12" spans="1:23" x14ac:dyDescent="0.45">
      <c r="A12" s="4" t="s">
        <v>18</v>
      </c>
      <c r="C12" s="4">
        <f>SUM(C11:$C$11)</f>
        <v>1222060894</v>
      </c>
      <c r="E12" s="4">
        <f>SUM(E11:$E$11)</f>
        <v>15980142202749</v>
      </c>
      <c r="G12" s="4">
        <f>SUM(G11:$G$11)</f>
        <v>15447321415665</v>
      </c>
      <c r="I12" s="4">
        <f>SUM(I11:$I$11)</f>
        <v>15590332</v>
      </c>
      <c r="J12" s="4">
        <f>SUM(J11:$J$11)</f>
        <v>215299339705</v>
      </c>
      <c r="L12" s="4">
        <f>SUM(L11:$L$11)</f>
        <v>12090216</v>
      </c>
      <c r="M12" s="4">
        <f>SUM(M11:$M$11)</f>
        <v>161658204135</v>
      </c>
      <c r="O12" s="4">
        <f>SUM(O11:$O$11)</f>
        <v>1225561010</v>
      </c>
      <c r="Q12" s="4">
        <f>SUM(Q11:$Q$11)</f>
        <v>14310</v>
      </c>
      <c r="S12" s="4">
        <f>SUM(S11:$S$11)</f>
        <v>16037339351287</v>
      </c>
      <c r="U12" s="4">
        <f>SUM(U11:$U$11)</f>
        <v>17524449341780</v>
      </c>
      <c r="W12" s="10">
        <f>SUM(W11:$W$11)</f>
        <v>0.98436941012788781</v>
      </c>
    </row>
    <row r="13" spans="1:23" x14ac:dyDescent="0.45">
      <c r="C13" s="5"/>
      <c r="E13" s="5"/>
      <c r="G13" s="5"/>
      <c r="I13" s="5"/>
      <c r="J13" s="5"/>
      <c r="L13" s="5"/>
      <c r="M13" s="5"/>
      <c r="O13" s="5"/>
      <c r="Q13" s="5"/>
      <c r="S13" s="5"/>
      <c r="U13" s="5"/>
      <c r="W13" s="5"/>
    </row>
  </sheetData>
  <sheetProtection algorithmName="SHA-512" hashValue="m1cRuVC3uGzgEAOX84SBeFs0+SsYEBFwbXWx4KekLNfWYN3IqxR/JiYO381nA4QaplOTbfW3woO5wHJucf+TxA==" saltValue="w1182RtVO0N0xX/bvCtiIA==" spinCount="100000" sheet="1" objects="1" scenarios="1" selectLockedCells="1" autoFilter="0" selectUnlockedCells="1"/>
  <mergeCells count="19">
    <mergeCell ref="C8:G8"/>
    <mergeCell ref="I8:M8"/>
    <mergeCell ref="O8:W8"/>
    <mergeCell ref="A9:A10"/>
    <mergeCell ref="C9:C10"/>
    <mergeCell ref="E9:E10"/>
    <mergeCell ref="G9:G10"/>
    <mergeCell ref="I9:J9"/>
    <mergeCell ref="L9:M9"/>
    <mergeCell ref="O9:O10"/>
    <mergeCell ref="Q9:Q10"/>
    <mergeCell ref="S9:S10"/>
    <mergeCell ref="U9:U10"/>
    <mergeCell ref="W9:W10"/>
    <mergeCell ref="A1:W1"/>
    <mergeCell ref="A2:W2"/>
    <mergeCell ref="A3:W3"/>
    <mergeCell ref="A5:W5"/>
    <mergeCell ref="A6:W6"/>
  </mergeCells>
  <pageMargins left="0.7" right="0.7" top="0.75" bottom="0.75" header="0.3" footer="0.3"/>
  <pageSetup paperSize="9" scale="61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0"/>
  <sheetViews>
    <sheetView rightToLeft="1" view="pageBreakPreview" zoomScale="145" zoomScaleNormal="100" zoomScaleSheetLayoutView="145" workbookViewId="0">
      <selection sqref="A1:Q1"/>
    </sheetView>
  </sheetViews>
  <sheetFormatPr defaultRowHeight="18" x14ac:dyDescent="0.45"/>
  <cols>
    <col min="1" max="1" width="17" style="1" customWidth="1"/>
    <col min="2" max="2" width="1.42578125" style="1" customWidth="1"/>
    <col min="3" max="3" width="14.140625" style="1" customWidth="1"/>
    <col min="4" max="4" width="1.42578125" style="1" customWidth="1"/>
    <col min="5" max="5" width="14.140625" style="1" customWidth="1"/>
    <col min="6" max="6" width="1.42578125" style="1" customWidth="1"/>
    <col min="7" max="7" width="14.140625" style="1" customWidth="1"/>
    <col min="8" max="8" width="1.42578125" style="1" customWidth="1"/>
    <col min="9" max="9" width="14.140625" style="1" customWidth="1"/>
    <col min="10" max="10" width="1.42578125" style="1" customWidth="1"/>
    <col min="11" max="11" width="14.140625" style="1" customWidth="1"/>
    <col min="12" max="12" width="1.42578125" style="1" customWidth="1"/>
    <col min="13" max="13" width="14.140625" style="1" customWidth="1"/>
    <col min="14" max="14" width="1.42578125" style="1" customWidth="1"/>
    <col min="15" max="15" width="14.140625" style="1" customWidth="1"/>
    <col min="16" max="16" width="1.42578125" style="1" customWidth="1"/>
    <col min="17" max="17" width="14.140625" style="1" customWidth="1"/>
    <col min="18" max="16384" width="9.140625" style="1"/>
  </cols>
  <sheetData>
    <row r="1" spans="1:17" ht="20.100000000000001" customHeight="1" x14ac:dyDescent="0.45">
      <c r="A1" s="25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</row>
    <row r="2" spans="1:17" ht="20.100000000000001" customHeight="1" x14ac:dyDescent="0.45">
      <c r="A2" s="25" t="s">
        <v>1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</row>
    <row r="3" spans="1:17" ht="20.100000000000001" customHeight="1" x14ac:dyDescent="0.45">
      <c r="A3" s="25" t="s">
        <v>2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</row>
    <row r="5" spans="1:17" ht="19.5" x14ac:dyDescent="0.45">
      <c r="A5" s="27" t="s">
        <v>19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</row>
    <row r="7" spans="1:17" ht="19.5" x14ac:dyDescent="0.45">
      <c r="C7" s="28" t="s">
        <v>5</v>
      </c>
      <c r="D7" s="29"/>
      <c r="E7" s="29"/>
      <c r="F7" s="29"/>
      <c r="G7" s="29"/>
      <c r="H7" s="29"/>
      <c r="I7" s="29"/>
      <c r="K7" s="28" t="s">
        <v>7</v>
      </c>
      <c r="L7" s="29"/>
      <c r="M7" s="29"/>
      <c r="N7" s="29"/>
      <c r="O7" s="29"/>
      <c r="P7" s="29"/>
      <c r="Q7" s="29"/>
    </row>
    <row r="8" spans="1:17" ht="19.5" x14ac:dyDescent="0.45">
      <c r="A8" s="2" t="s">
        <v>20</v>
      </c>
      <c r="C8" s="2" t="s">
        <v>21</v>
      </c>
      <c r="E8" s="2" t="s">
        <v>22</v>
      </c>
      <c r="G8" s="2" t="s">
        <v>23</v>
      </c>
      <c r="I8" s="2" t="s">
        <v>24</v>
      </c>
      <c r="K8" s="2" t="s">
        <v>21</v>
      </c>
      <c r="M8" s="2" t="s">
        <v>22</v>
      </c>
      <c r="O8" s="2" t="s">
        <v>23</v>
      </c>
      <c r="Q8" s="2" t="s">
        <v>24</v>
      </c>
    </row>
    <row r="9" spans="1:17" x14ac:dyDescent="0.45">
      <c r="A9" s="4" t="s">
        <v>18</v>
      </c>
      <c r="C9" s="4">
        <f>SUM($C$8)</f>
        <v>0</v>
      </c>
      <c r="E9" s="4">
        <f>SUM($E$8)</f>
        <v>0</v>
      </c>
      <c r="I9" s="4">
        <f>SUM($I$8)</f>
        <v>0</v>
      </c>
      <c r="K9" s="4">
        <f>SUM($K$8)</f>
        <v>0</v>
      </c>
      <c r="M9" s="4">
        <f>SUM($M$8)</f>
        <v>0</v>
      </c>
      <c r="Q9" s="4">
        <f>SUM($Q$8)</f>
        <v>0</v>
      </c>
    </row>
    <row r="10" spans="1:17" x14ac:dyDescent="0.45">
      <c r="C10" s="5"/>
      <c r="E10" s="5"/>
      <c r="I10" s="5"/>
      <c r="K10" s="5"/>
      <c r="M10" s="5"/>
      <c r="Q10" s="5"/>
    </row>
  </sheetData>
  <sheetProtection algorithmName="SHA-512" hashValue="x+8kRREKa4+cgrSi1eIfqyi7ZW5Hy+Ug6WMaSc9+ICTyo4LDY2KeoMU7cMjls1KKXpt12fqFtO9WWheSlA40sA==" saltValue="ZE8bFi9k0iB6tDzK0qM1uQ==" spinCount="100000" sheet="1" objects="1" scenarios="1" selectLockedCells="1" autoFilter="0" selectUnlockedCells="1"/>
  <mergeCells count="6">
    <mergeCell ref="A1:Q1"/>
    <mergeCell ref="A2:Q2"/>
    <mergeCell ref="A3:Q3"/>
    <mergeCell ref="A5:Q5"/>
    <mergeCell ref="C7:I7"/>
    <mergeCell ref="K7:Q7"/>
  </mergeCells>
  <pageMargins left="0.2" right="0.2" top="0.75" bottom="0.75" header="0.3" footer="0.3"/>
  <pageSetup paperSize="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20"/>
  <sheetViews>
    <sheetView rightToLeft="1" view="pageBreakPreview" topLeftCell="B1" zoomScaleNormal="100" zoomScaleSheetLayoutView="100" workbookViewId="0">
      <selection activeCell="I39" sqref="I39"/>
    </sheetView>
  </sheetViews>
  <sheetFormatPr defaultRowHeight="18" x14ac:dyDescent="0.45"/>
  <cols>
    <col min="1" max="1" width="17" style="1" customWidth="1"/>
    <col min="2" max="2" width="1.42578125" style="1" customWidth="1"/>
    <col min="3" max="3" width="8.5703125" style="1" customWidth="1"/>
    <col min="4" max="4" width="1.42578125" style="1" customWidth="1"/>
    <col min="5" max="5" width="11.42578125" style="1" customWidth="1"/>
    <col min="6" max="6" width="1.42578125" style="1" customWidth="1"/>
    <col min="7" max="7" width="11.42578125" style="1" customWidth="1"/>
    <col min="8" max="8" width="1.42578125" style="1" customWidth="1"/>
    <col min="9" max="9" width="11.42578125" style="1" customWidth="1"/>
    <col min="10" max="10" width="1.42578125" style="1" customWidth="1"/>
    <col min="11" max="11" width="7.140625" style="1" customWidth="1"/>
    <col min="12" max="12" width="1.42578125" style="1" customWidth="1"/>
    <col min="13" max="13" width="7.140625" style="1" customWidth="1"/>
    <col min="14" max="14" width="1.42578125" style="1" customWidth="1"/>
    <col min="15" max="15" width="11.42578125" style="1" customWidth="1"/>
    <col min="16" max="16" width="1.42578125" style="1" customWidth="1"/>
    <col min="17" max="17" width="18.42578125" style="1" customWidth="1"/>
    <col min="18" max="18" width="1.42578125" style="1" customWidth="1"/>
    <col min="19" max="19" width="18.42578125" style="1" customWidth="1"/>
    <col min="20" max="20" width="1.42578125" style="1" customWidth="1"/>
    <col min="21" max="21" width="11.42578125" style="1" customWidth="1"/>
    <col min="22" max="22" width="18.42578125" style="1" customWidth="1"/>
    <col min="23" max="23" width="1.42578125" style="1" customWidth="1"/>
    <col min="24" max="24" width="11.42578125" style="1" customWidth="1"/>
    <col min="25" max="25" width="18.42578125" style="1" customWidth="1"/>
    <col min="26" max="26" width="1.42578125" style="1" customWidth="1"/>
    <col min="27" max="27" width="11.42578125" style="1" customWidth="1"/>
    <col min="28" max="28" width="1.42578125" style="1" customWidth="1"/>
    <col min="29" max="29" width="11.42578125" style="1" customWidth="1"/>
    <col min="30" max="30" width="1.42578125" style="1" customWidth="1"/>
    <col min="31" max="31" width="18.42578125" style="1" customWidth="1"/>
    <col min="32" max="32" width="1.42578125" style="1" customWidth="1"/>
    <col min="33" max="33" width="18.42578125" style="1" customWidth="1"/>
    <col min="34" max="34" width="1.42578125" style="1" customWidth="1"/>
    <col min="35" max="35" width="8.5703125" style="1" customWidth="1"/>
    <col min="36" max="16384" width="9.140625" style="1"/>
  </cols>
  <sheetData>
    <row r="1" spans="1:35" ht="20.100000000000001" customHeight="1" x14ac:dyDescent="0.45">
      <c r="A1" s="25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</row>
    <row r="2" spans="1:35" ht="20.100000000000001" customHeight="1" x14ac:dyDescent="0.45">
      <c r="A2" s="25" t="s">
        <v>1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</row>
    <row r="3" spans="1:35" ht="20.100000000000001" customHeight="1" x14ac:dyDescent="0.45">
      <c r="A3" s="25" t="s">
        <v>2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</row>
    <row r="5" spans="1:35" ht="19.5" x14ac:dyDescent="0.45">
      <c r="A5" s="27" t="s">
        <v>25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  <c r="AI5" s="26"/>
    </row>
    <row r="7" spans="1:35" ht="19.5" x14ac:dyDescent="0.45">
      <c r="C7" s="28" t="s">
        <v>26</v>
      </c>
      <c r="D7" s="29"/>
      <c r="E7" s="29"/>
      <c r="F7" s="29"/>
      <c r="G7" s="29"/>
      <c r="H7" s="29"/>
      <c r="I7" s="29"/>
      <c r="J7" s="29"/>
      <c r="K7" s="29"/>
      <c r="L7" s="29"/>
      <c r="M7" s="29"/>
      <c r="O7" s="28" t="s">
        <v>5</v>
      </c>
      <c r="P7" s="29"/>
      <c r="Q7" s="29"/>
      <c r="R7" s="29"/>
      <c r="S7" s="29"/>
      <c r="U7" s="28" t="s">
        <v>6</v>
      </c>
      <c r="V7" s="29"/>
      <c r="W7" s="29"/>
      <c r="X7" s="29"/>
      <c r="Y7" s="29"/>
      <c r="AA7" s="28" t="s">
        <v>7</v>
      </c>
      <c r="AB7" s="29"/>
      <c r="AC7" s="29"/>
      <c r="AD7" s="29"/>
      <c r="AE7" s="29"/>
      <c r="AF7" s="29"/>
      <c r="AG7" s="29"/>
      <c r="AH7" s="29"/>
      <c r="AI7" s="29"/>
    </row>
    <row r="8" spans="1:35" x14ac:dyDescent="0.45">
      <c r="A8" s="30" t="s">
        <v>27</v>
      </c>
      <c r="C8" s="32" t="s">
        <v>28</v>
      </c>
      <c r="E8" s="32" t="s">
        <v>29</v>
      </c>
      <c r="G8" s="32" t="s">
        <v>30</v>
      </c>
      <c r="I8" s="32" t="s">
        <v>31</v>
      </c>
      <c r="K8" s="32" t="s">
        <v>32</v>
      </c>
      <c r="M8" s="32" t="s">
        <v>24</v>
      </c>
      <c r="O8" s="30" t="s">
        <v>9</v>
      </c>
      <c r="Q8" s="30" t="s">
        <v>10</v>
      </c>
      <c r="S8" s="30" t="s">
        <v>11</v>
      </c>
      <c r="U8" s="30" t="s">
        <v>12</v>
      </c>
      <c r="V8" s="26"/>
      <c r="X8" s="30" t="s">
        <v>13</v>
      </c>
      <c r="Y8" s="26"/>
      <c r="AA8" s="30" t="s">
        <v>9</v>
      </c>
      <c r="AC8" s="32" t="s">
        <v>33</v>
      </c>
      <c r="AE8" s="30" t="s">
        <v>10</v>
      </c>
      <c r="AG8" s="30" t="s">
        <v>11</v>
      </c>
      <c r="AI8" s="32" t="s">
        <v>15</v>
      </c>
    </row>
    <row r="9" spans="1:35" x14ac:dyDescent="0.45">
      <c r="A9" s="31"/>
      <c r="C9" s="31"/>
      <c r="E9" s="31"/>
      <c r="G9" s="31"/>
      <c r="I9" s="31"/>
      <c r="K9" s="31"/>
      <c r="M9" s="31"/>
      <c r="O9" s="31"/>
      <c r="Q9" s="31"/>
      <c r="S9" s="31"/>
      <c r="U9" s="13" t="s">
        <v>9</v>
      </c>
      <c r="V9" s="13" t="s">
        <v>10</v>
      </c>
      <c r="X9" s="13" t="s">
        <v>9</v>
      </c>
      <c r="Y9" s="13" t="s">
        <v>16</v>
      </c>
      <c r="AA9" s="31"/>
      <c r="AC9" s="31"/>
      <c r="AE9" s="31"/>
      <c r="AG9" s="31"/>
      <c r="AI9" s="31"/>
    </row>
    <row r="10" spans="1:35" ht="36" x14ac:dyDescent="0.45">
      <c r="A10" s="14" t="s">
        <v>34</v>
      </c>
      <c r="C10" s="7" t="s">
        <v>35</v>
      </c>
      <c r="E10" s="7" t="s">
        <v>36</v>
      </c>
      <c r="G10" s="7" t="s">
        <v>37</v>
      </c>
      <c r="I10" s="7" t="s">
        <v>38</v>
      </c>
      <c r="K10" s="7" t="s">
        <v>39</v>
      </c>
      <c r="O10" s="8">
        <v>5220</v>
      </c>
      <c r="Q10" s="8">
        <v>17957085467</v>
      </c>
      <c r="S10" s="8">
        <v>23363476170</v>
      </c>
      <c r="Z10" s="7"/>
      <c r="AA10" s="8">
        <v>5220</v>
      </c>
      <c r="AC10" s="8">
        <v>4531083</v>
      </c>
      <c r="AE10" s="8">
        <v>17957085467</v>
      </c>
      <c r="AG10" s="8">
        <v>23635105376</v>
      </c>
      <c r="AI10" s="9">
        <v>1.3276123137185229E-3</v>
      </c>
    </row>
    <row r="11" spans="1:35" ht="36" x14ac:dyDescent="0.45">
      <c r="A11" s="14" t="s">
        <v>40</v>
      </c>
      <c r="C11" s="7" t="s">
        <v>35</v>
      </c>
      <c r="E11" s="7" t="s">
        <v>36</v>
      </c>
      <c r="G11" s="7" t="s">
        <v>41</v>
      </c>
      <c r="I11" s="7" t="s">
        <v>42</v>
      </c>
      <c r="K11" s="7" t="s">
        <v>43</v>
      </c>
      <c r="O11" s="8">
        <v>4000</v>
      </c>
      <c r="Q11" s="8">
        <v>3546395201</v>
      </c>
      <c r="S11" s="8">
        <v>3997100000</v>
      </c>
      <c r="Z11" s="7"/>
      <c r="AA11" s="8">
        <v>4000</v>
      </c>
      <c r="AC11" s="8">
        <v>1000000</v>
      </c>
      <c r="AE11" s="8">
        <v>3546395201</v>
      </c>
      <c r="AG11" s="8">
        <v>3997100000</v>
      </c>
      <c r="AI11" s="9">
        <v>2.2452191749281701E-4</v>
      </c>
    </row>
    <row r="12" spans="1:35" ht="36" x14ac:dyDescent="0.45">
      <c r="A12" s="14" t="s">
        <v>44</v>
      </c>
      <c r="C12" s="7" t="s">
        <v>35</v>
      </c>
      <c r="E12" s="7" t="s">
        <v>36</v>
      </c>
      <c r="G12" s="7" t="s">
        <v>45</v>
      </c>
      <c r="I12" s="7" t="s">
        <v>46</v>
      </c>
      <c r="K12" s="7" t="s">
        <v>43</v>
      </c>
      <c r="O12" s="8">
        <v>24920</v>
      </c>
      <c r="Q12" s="8">
        <v>24681310019</v>
      </c>
      <c r="S12" s="8">
        <v>24378992407</v>
      </c>
      <c r="Z12" s="7"/>
      <c r="AA12" s="8">
        <v>24920</v>
      </c>
      <c r="AC12" s="8">
        <v>969000</v>
      </c>
      <c r="AE12" s="8">
        <v>24681310019</v>
      </c>
      <c r="AG12" s="8">
        <v>24129973077</v>
      </c>
      <c r="AI12" s="9">
        <v>1.3554096280548622E-3</v>
      </c>
    </row>
    <row r="13" spans="1:35" ht="36" x14ac:dyDescent="0.45">
      <c r="A13" s="14" t="s">
        <v>47</v>
      </c>
      <c r="C13" s="7" t="s">
        <v>35</v>
      </c>
      <c r="E13" s="7" t="s">
        <v>36</v>
      </c>
      <c r="G13" s="7" t="s">
        <v>48</v>
      </c>
      <c r="I13" s="7" t="s">
        <v>49</v>
      </c>
      <c r="K13" s="7" t="s">
        <v>43</v>
      </c>
      <c r="O13" s="8">
        <v>2100</v>
      </c>
      <c r="Q13" s="8">
        <v>2096044286</v>
      </c>
      <c r="S13" s="8">
        <v>2140447050</v>
      </c>
      <c r="Z13" s="7"/>
      <c r="AA13" s="8">
        <v>2100</v>
      </c>
      <c r="AC13" s="8">
        <v>1020000</v>
      </c>
      <c r="AE13" s="8">
        <v>2096044286</v>
      </c>
      <c r="AG13" s="8">
        <v>2140447050</v>
      </c>
      <c r="AI13" s="9">
        <v>1.2023148681740351E-4</v>
      </c>
    </row>
    <row r="14" spans="1:35" ht="36" x14ac:dyDescent="0.45">
      <c r="A14" s="14" t="s">
        <v>50</v>
      </c>
      <c r="C14" s="7" t="s">
        <v>35</v>
      </c>
      <c r="E14" s="7" t="s">
        <v>51</v>
      </c>
      <c r="G14" s="7" t="s">
        <v>52</v>
      </c>
      <c r="I14" s="7" t="s">
        <v>53</v>
      </c>
      <c r="K14" s="7" t="s">
        <v>54</v>
      </c>
      <c r="O14" s="8">
        <v>17000</v>
      </c>
      <c r="Q14" s="8">
        <v>15629891686</v>
      </c>
      <c r="S14" s="8">
        <v>10617296875</v>
      </c>
      <c r="Z14" s="7"/>
      <c r="AA14" s="8">
        <v>17000</v>
      </c>
      <c r="AC14" s="8">
        <v>625000</v>
      </c>
      <c r="AE14" s="8">
        <v>15629891686</v>
      </c>
      <c r="AG14" s="8">
        <v>10617296875</v>
      </c>
      <c r="AI14" s="9">
        <v>5.9638634334029518E-4</v>
      </c>
    </row>
    <row r="15" spans="1:35" ht="36" x14ac:dyDescent="0.45">
      <c r="A15" s="14" t="s">
        <v>55</v>
      </c>
      <c r="C15" s="7" t="s">
        <v>35</v>
      </c>
      <c r="E15" s="7" t="s">
        <v>51</v>
      </c>
      <c r="G15" s="7" t="s">
        <v>56</v>
      </c>
      <c r="I15" s="7" t="s">
        <v>57</v>
      </c>
      <c r="K15" s="7" t="s">
        <v>58</v>
      </c>
      <c r="O15" s="8">
        <v>4800</v>
      </c>
      <c r="Q15" s="8">
        <v>4408250260</v>
      </c>
      <c r="S15" s="8">
        <v>4985982540</v>
      </c>
      <c r="Z15" s="7"/>
      <c r="AA15" s="8">
        <v>4800</v>
      </c>
      <c r="AC15" s="8">
        <v>1000000</v>
      </c>
      <c r="AE15" s="8">
        <v>4408250260</v>
      </c>
      <c r="AG15" s="8">
        <v>4796520000</v>
      </c>
      <c r="AI15" s="9">
        <v>2.6942630099138044E-4</v>
      </c>
    </row>
    <row r="16" spans="1:35" ht="36" x14ac:dyDescent="0.45">
      <c r="A16" s="14" t="s">
        <v>59</v>
      </c>
      <c r="C16" s="7" t="s">
        <v>60</v>
      </c>
      <c r="E16" s="7" t="s">
        <v>36</v>
      </c>
      <c r="G16" s="7" t="s">
        <v>61</v>
      </c>
      <c r="I16" s="7" t="s">
        <v>62</v>
      </c>
      <c r="K16" s="7" t="s">
        <v>54</v>
      </c>
      <c r="O16" s="8">
        <v>2810</v>
      </c>
      <c r="Q16" s="8">
        <v>2724957615</v>
      </c>
      <c r="S16" s="8">
        <v>2647908873</v>
      </c>
      <c r="Z16" s="7"/>
      <c r="AA16" s="8">
        <v>2810</v>
      </c>
      <c r="AC16" s="8">
        <v>958000</v>
      </c>
      <c r="AE16" s="8">
        <v>2724957615</v>
      </c>
      <c r="AG16" s="8">
        <v>2690028314</v>
      </c>
      <c r="AI16" s="9">
        <v>1.5110212783499277E-4</v>
      </c>
    </row>
    <row r="17" spans="1:35" ht="36" x14ac:dyDescent="0.45">
      <c r="A17" s="14" t="s">
        <v>63</v>
      </c>
      <c r="C17" s="7" t="s">
        <v>60</v>
      </c>
      <c r="E17" s="7" t="s">
        <v>36</v>
      </c>
      <c r="G17" s="7" t="s">
        <v>64</v>
      </c>
      <c r="I17" s="7" t="s">
        <v>65</v>
      </c>
      <c r="K17" s="7" t="s">
        <v>54</v>
      </c>
      <c r="O17" s="8">
        <v>19500</v>
      </c>
      <c r="Q17" s="8">
        <v>19510098983</v>
      </c>
      <c r="S17" s="8">
        <v>19485862500</v>
      </c>
      <c r="Z17" s="7"/>
      <c r="AA17" s="8">
        <v>19500</v>
      </c>
      <c r="AC17" s="8">
        <v>980000</v>
      </c>
      <c r="AE17" s="8">
        <v>19510098983</v>
      </c>
      <c r="AG17" s="8">
        <v>19096145250</v>
      </c>
      <c r="AI17" s="9">
        <v>1.0726534608219334E-3</v>
      </c>
    </row>
    <row r="18" spans="1:35" ht="36" x14ac:dyDescent="0.45">
      <c r="A18" s="14" t="s">
        <v>66</v>
      </c>
      <c r="C18" s="7" t="s">
        <v>35</v>
      </c>
      <c r="E18" s="7" t="s">
        <v>51</v>
      </c>
      <c r="G18" s="7" t="s">
        <v>67</v>
      </c>
      <c r="I18" s="7" t="s">
        <v>68</v>
      </c>
      <c r="K18" s="7" t="s">
        <v>69</v>
      </c>
      <c r="O18" s="8">
        <v>22500</v>
      </c>
      <c r="Q18" s="8">
        <v>21748742898</v>
      </c>
      <c r="S18" s="8">
        <v>14839233750</v>
      </c>
      <c r="Z18" s="7"/>
      <c r="AA18" s="8">
        <v>22500</v>
      </c>
      <c r="AC18" s="8">
        <v>660000</v>
      </c>
      <c r="AE18" s="8">
        <v>21748742898</v>
      </c>
      <c r="AG18" s="8">
        <v>14839233750</v>
      </c>
      <c r="AI18" s="9">
        <v>8.3353761869208311E-4</v>
      </c>
    </row>
    <row r="19" spans="1:35" s="16" customFormat="1" ht="19.5" x14ac:dyDescent="0.5">
      <c r="A19" s="15" t="s">
        <v>18</v>
      </c>
      <c r="O19" s="15">
        <f>SUM(O10:$O$18)</f>
        <v>102850</v>
      </c>
      <c r="Q19" s="15">
        <f>SUM(Q10:$Q$18)</f>
        <v>112302776415</v>
      </c>
      <c r="S19" s="15">
        <f>SUM(S10:$S$18)</f>
        <v>106456300165</v>
      </c>
      <c r="U19" s="15">
        <f>SUM(U10:$U$18)</f>
        <v>0</v>
      </c>
      <c r="V19" s="15">
        <f>SUM(V10:$V$18)</f>
        <v>0</v>
      </c>
      <c r="X19" s="15">
        <f>SUM(X10:$X$18)</f>
        <v>0</v>
      </c>
      <c r="Y19" s="15">
        <f>SUM(Y10:$Y$18)</f>
        <v>0</v>
      </c>
      <c r="AA19" s="15">
        <f>SUM(AA10:$AA$18)</f>
        <v>102850</v>
      </c>
      <c r="AC19" s="15">
        <f>SUM(AC10:$AC$18)</f>
        <v>11743083</v>
      </c>
      <c r="AE19" s="15">
        <f>SUM(AE10:$AE$18)</f>
        <v>112302776415</v>
      </c>
      <c r="AG19" s="15">
        <f>SUM(AG10:$AG$18)</f>
        <v>105941849692</v>
      </c>
      <c r="AI19" s="17">
        <f>SUM(AI10:$AI$18)</f>
        <v>5.9508811977642909E-3</v>
      </c>
    </row>
    <row r="20" spans="1:35" x14ac:dyDescent="0.45">
      <c r="O20" s="5"/>
      <c r="Q20" s="5"/>
      <c r="S20" s="5"/>
      <c r="U20" s="5"/>
      <c r="V20" s="5"/>
      <c r="X20" s="5"/>
      <c r="Y20" s="5"/>
      <c r="AA20" s="5"/>
      <c r="AC20" s="5"/>
      <c r="AE20" s="5"/>
      <c r="AG20" s="5"/>
      <c r="AI20" s="5"/>
    </row>
  </sheetData>
  <sheetProtection algorithmName="SHA-512" hashValue="Rqt5qBhK4L9uXzxxIM0rKGxaHI1Y95dmh1ZNbJTtOZW1B8wabTAaMGaXn0oDZI2OdMs0SOR+29AA/6vMs2PDJw==" saltValue="WoPWan9lSFZxW505CFC/Ow==" spinCount="100000" sheet="1" objects="1" scenarios="1" selectLockedCells="1" autoFilter="0" selectUnlockedCells="1"/>
  <mergeCells count="25">
    <mergeCell ref="AG8:AG9"/>
    <mergeCell ref="AI8:AI9"/>
    <mergeCell ref="U8:V8"/>
    <mergeCell ref="X8:Y8"/>
    <mergeCell ref="AA8:AA9"/>
    <mergeCell ref="AC8:AC9"/>
    <mergeCell ref="AE8:AE9"/>
    <mergeCell ref="K8:K9"/>
    <mergeCell ref="M8:M9"/>
    <mergeCell ref="O8:O9"/>
    <mergeCell ref="Q8:Q9"/>
    <mergeCell ref="S8:S9"/>
    <mergeCell ref="A8:A9"/>
    <mergeCell ref="C8:C9"/>
    <mergeCell ref="E8:E9"/>
    <mergeCell ref="G8:G9"/>
    <mergeCell ref="I8:I9"/>
    <mergeCell ref="A1:AI1"/>
    <mergeCell ref="A2:AI2"/>
    <mergeCell ref="A3:AI3"/>
    <mergeCell ref="A5:AI5"/>
    <mergeCell ref="C7:M7"/>
    <mergeCell ref="O7:S7"/>
    <mergeCell ref="U7:Y7"/>
    <mergeCell ref="AA7:AI7"/>
  </mergeCells>
  <pageMargins left="0.7" right="0.7" top="0.75" bottom="0.75" header="0.3" footer="0.3"/>
  <pageSetup paperSize="9" scale="48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1"/>
  <sheetViews>
    <sheetView rightToLeft="1" view="pageBreakPreview" zoomScale="145" zoomScaleNormal="100" zoomScaleSheetLayoutView="145" workbookViewId="0">
      <selection activeCell="E38" sqref="E38"/>
    </sheetView>
  </sheetViews>
  <sheetFormatPr defaultRowHeight="18" x14ac:dyDescent="0.45"/>
  <cols>
    <col min="1" max="1" width="28.42578125" style="1" customWidth="1"/>
    <col min="2" max="2" width="1.42578125" style="1" customWidth="1"/>
    <col min="3" max="3" width="11.42578125" style="1" customWidth="1"/>
    <col min="4" max="4" width="1.42578125" style="1" customWidth="1"/>
    <col min="5" max="5" width="11.42578125" style="1" customWidth="1"/>
    <col min="6" max="6" width="1.42578125" style="1" customWidth="1"/>
    <col min="7" max="7" width="14.140625" style="1" customWidth="1"/>
    <col min="8" max="8" width="1.42578125" style="1" customWidth="1"/>
    <col min="9" max="9" width="8.5703125" style="1" customWidth="1"/>
    <col min="10" max="10" width="1.42578125" style="1" customWidth="1"/>
    <col min="11" max="11" width="21.28515625" style="1" customWidth="1"/>
    <col min="12" max="12" width="1.42578125" style="1" customWidth="1"/>
    <col min="13" max="13" width="28.42578125" style="1" customWidth="1"/>
    <col min="14" max="16384" width="9.140625" style="1"/>
  </cols>
  <sheetData>
    <row r="1" spans="1:13" ht="20.100000000000001" customHeight="1" x14ac:dyDescent="0.45">
      <c r="A1" s="25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</row>
    <row r="2" spans="1:13" ht="20.100000000000001" customHeight="1" x14ac:dyDescent="0.45">
      <c r="A2" s="25" t="s">
        <v>1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</row>
    <row r="3" spans="1:13" ht="20.100000000000001" customHeight="1" x14ac:dyDescent="0.45">
      <c r="A3" s="25" t="s">
        <v>2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</row>
    <row r="5" spans="1:13" ht="19.5" x14ac:dyDescent="0.45">
      <c r="A5" s="27" t="s">
        <v>70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13" ht="19.5" x14ac:dyDescent="0.45">
      <c r="A6" s="27" t="s">
        <v>71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</row>
    <row r="8" spans="1:13" ht="19.5" x14ac:dyDescent="0.45">
      <c r="C8" s="28" t="s">
        <v>7</v>
      </c>
      <c r="D8" s="29"/>
      <c r="E8" s="29"/>
      <c r="F8" s="29"/>
      <c r="G8" s="29"/>
      <c r="H8" s="29"/>
      <c r="I8" s="29"/>
      <c r="J8" s="29"/>
      <c r="K8" s="29"/>
      <c r="L8" s="29"/>
      <c r="M8" s="29"/>
    </row>
    <row r="9" spans="1:13" ht="39" x14ac:dyDescent="0.45">
      <c r="A9" s="2" t="s">
        <v>72</v>
      </c>
      <c r="C9" s="2" t="s">
        <v>9</v>
      </c>
      <c r="E9" s="2" t="s">
        <v>73</v>
      </c>
      <c r="G9" s="2" t="s">
        <v>74</v>
      </c>
      <c r="I9" s="2" t="s">
        <v>75</v>
      </c>
      <c r="K9" s="3" t="s">
        <v>76</v>
      </c>
      <c r="M9" s="2" t="s">
        <v>77</v>
      </c>
    </row>
    <row r="10" spans="1:13" x14ac:dyDescent="0.45">
      <c r="A10" s="4" t="s">
        <v>18</v>
      </c>
      <c r="K10" s="4">
        <f>SUM($K$9)</f>
        <v>0</v>
      </c>
    </row>
    <row r="11" spans="1:13" x14ac:dyDescent="0.45">
      <c r="K11" s="5"/>
    </row>
  </sheetData>
  <sheetProtection algorithmName="SHA-512" hashValue="7ClP0hjmX2vAb4Fv7Eq5TCteBtYK8MniRlBLw+iKcjkjTeEPokQxkv2Zu469Gisw8DeLpKNt5AYNNnFuQU5wBQ==" saltValue="bEZg7frV58DRnpRKpEST9w==" spinCount="100000" sheet="1" objects="1" scenarios="1" selectLockedCells="1" autoFilter="0" selectUnlockedCells="1"/>
  <mergeCells count="6">
    <mergeCell ref="C8:M8"/>
    <mergeCell ref="A1:M1"/>
    <mergeCell ref="A2:M2"/>
    <mergeCell ref="A3:M3"/>
    <mergeCell ref="A5:M5"/>
    <mergeCell ref="A6:M6"/>
  </mergeCells>
  <pageMargins left="0.7" right="0.7" top="0.75" bottom="0.75" header="0.3" footer="0.3"/>
  <pageSetup paperSize="9" scale="99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7"/>
  <sheetViews>
    <sheetView rightToLeft="1" view="pageBreakPreview" zoomScale="110" zoomScaleNormal="100" zoomScaleSheetLayoutView="110" workbookViewId="0">
      <selection sqref="A1:S1"/>
    </sheetView>
  </sheetViews>
  <sheetFormatPr defaultRowHeight="18" x14ac:dyDescent="0.45"/>
  <cols>
    <col min="1" max="1" width="21.28515625" style="1" customWidth="1"/>
    <col min="2" max="2" width="1.42578125" style="1" customWidth="1"/>
    <col min="3" max="3" width="18.42578125" style="1" customWidth="1"/>
    <col min="4" max="4" width="1.42578125" style="1" customWidth="1"/>
    <col min="5" max="5" width="10" style="1" customWidth="1"/>
    <col min="6" max="6" width="1.42578125" style="1" customWidth="1"/>
    <col min="7" max="7" width="11.42578125" style="1" customWidth="1"/>
    <col min="8" max="8" width="1.42578125" style="1" customWidth="1"/>
    <col min="9" max="9" width="11.42578125" style="1" customWidth="1"/>
    <col min="10" max="10" width="1.42578125" style="1" customWidth="1"/>
    <col min="11" max="11" width="18.42578125" style="1" customWidth="1"/>
    <col min="12" max="12" width="1.42578125" style="1" customWidth="1"/>
    <col min="13" max="13" width="18.42578125" style="1" customWidth="1"/>
    <col min="14" max="14" width="1.42578125" style="1" customWidth="1"/>
    <col min="15" max="15" width="18.42578125" style="1" customWidth="1"/>
    <col min="16" max="16" width="1.42578125" style="1" customWidth="1"/>
    <col min="17" max="17" width="18.42578125" style="1" customWidth="1"/>
    <col min="18" max="18" width="1.42578125" style="1" customWidth="1"/>
    <col min="19" max="19" width="10.7109375" style="1" customWidth="1"/>
    <col min="20" max="16384" width="9.140625" style="1"/>
  </cols>
  <sheetData>
    <row r="1" spans="1:19" ht="20.100000000000001" customHeight="1" x14ac:dyDescent="0.45">
      <c r="A1" s="25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</row>
    <row r="2" spans="1:19" ht="20.100000000000001" customHeight="1" x14ac:dyDescent="0.45">
      <c r="A2" s="25" t="s">
        <v>1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</row>
    <row r="3" spans="1:19" ht="20.100000000000001" customHeight="1" x14ac:dyDescent="0.45">
      <c r="A3" s="25" t="s">
        <v>2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</row>
    <row r="4" spans="1:19" x14ac:dyDescent="0.45">
      <c r="O4" s="18"/>
    </row>
    <row r="5" spans="1:19" ht="19.5" x14ac:dyDescent="0.45">
      <c r="A5" s="27" t="s">
        <v>78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</row>
    <row r="7" spans="1:19" ht="19.5" x14ac:dyDescent="0.45">
      <c r="C7" s="28" t="s">
        <v>79</v>
      </c>
      <c r="D7" s="29"/>
      <c r="E7" s="29"/>
      <c r="F7" s="29"/>
      <c r="G7" s="29"/>
      <c r="H7" s="29"/>
      <c r="I7" s="29"/>
      <c r="K7" s="2" t="s">
        <v>5</v>
      </c>
      <c r="M7" s="28" t="s">
        <v>6</v>
      </c>
      <c r="N7" s="29"/>
      <c r="O7" s="29"/>
      <c r="Q7" s="28" t="s">
        <v>7</v>
      </c>
      <c r="R7" s="29"/>
      <c r="S7" s="29"/>
    </row>
    <row r="8" spans="1:19" ht="39" x14ac:dyDescent="0.45">
      <c r="A8" s="2" t="s">
        <v>80</v>
      </c>
      <c r="C8" s="2" t="s">
        <v>81</v>
      </c>
      <c r="E8" s="2" t="s">
        <v>82</v>
      </c>
      <c r="G8" s="3" t="s">
        <v>83</v>
      </c>
      <c r="I8" s="3" t="s">
        <v>84</v>
      </c>
      <c r="K8" s="2" t="s">
        <v>85</v>
      </c>
      <c r="M8" s="2" t="s">
        <v>86</v>
      </c>
      <c r="O8" s="2" t="s">
        <v>87</v>
      </c>
      <c r="Q8" s="2" t="s">
        <v>85</v>
      </c>
      <c r="S8" s="3" t="s">
        <v>15</v>
      </c>
    </row>
    <row r="9" spans="1:19" x14ac:dyDescent="0.45">
      <c r="A9" s="14" t="s">
        <v>88</v>
      </c>
      <c r="C9" s="7" t="s">
        <v>89</v>
      </c>
      <c r="E9" s="6" t="s">
        <v>90</v>
      </c>
      <c r="G9" s="7" t="s">
        <v>91</v>
      </c>
      <c r="I9" s="7" t="s">
        <v>39</v>
      </c>
      <c r="K9" s="8">
        <v>119564468978</v>
      </c>
      <c r="M9" s="8">
        <v>146796723497</v>
      </c>
      <c r="O9" s="8">
        <v>256832304238</v>
      </c>
      <c r="Q9" s="8">
        <v>9528888237</v>
      </c>
      <c r="S9" s="9">
        <v>5.3524912024867745E-4</v>
      </c>
    </row>
    <row r="10" spans="1:19" ht="36" x14ac:dyDescent="0.45">
      <c r="A10" s="14" t="s">
        <v>92</v>
      </c>
      <c r="C10" s="7" t="s">
        <v>93</v>
      </c>
      <c r="E10" s="6" t="s">
        <v>90</v>
      </c>
      <c r="G10" s="7" t="s">
        <v>94</v>
      </c>
      <c r="I10" s="7" t="s">
        <v>39</v>
      </c>
      <c r="K10" s="8">
        <v>1000000</v>
      </c>
      <c r="M10" s="8">
        <v>27647</v>
      </c>
      <c r="O10" s="8">
        <v>0</v>
      </c>
      <c r="Q10" s="8">
        <v>1027647</v>
      </c>
      <c r="S10" s="9">
        <v>5.7724168758785351E-8</v>
      </c>
    </row>
    <row r="11" spans="1:19" x14ac:dyDescent="0.45">
      <c r="A11" s="14" t="s">
        <v>95</v>
      </c>
      <c r="C11" s="7" t="s">
        <v>96</v>
      </c>
      <c r="E11" s="6" t="s">
        <v>90</v>
      </c>
      <c r="G11" s="7" t="s">
        <v>97</v>
      </c>
      <c r="I11" s="7" t="s">
        <v>39</v>
      </c>
      <c r="K11" s="8">
        <v>610190</v>
      </c>
      <c r="M11" s="8">
        <v>5138</v>
      </c>
      <c r="O11" s="8">
        <v>0</v>
      </c>
      <c r="Q11" s="8">
        <v>615328</v>
      </c>
      <c r="S11" s="9">
        <v>3.4563714304625883E-8</v>
      </c>
    </row>
    <row r="12" spans="1:19" x14ac:dyDescent="0.45">
      <c r="A12" s="14" t="s">
        <v>98</v>
      </c>
      <c r="C12" s="7" t="s">
        <v>99</v>
      </c>
      <c r="E12" s="6" t="s">
        <v>100</v>
      </c>
      <c r="G12" s="7" t="s">
        <v>101</v>
      </c>
      <c r="I12" s="7" t="s">
        <v>39</v>
      </c>
      <c r="K12" s="8">
        <v>30000000</v>
      </c>
      <c r="P12" s="7"/>
      <c r="Q12" s="8">
        <v>30000000</v>
      </c>
      <c r="S12" s="9">
        <v>1.6851361048721598E-6</v>
      </c>
    </row>
    <row r="13" spans="1:19" x14ac:dyDescent="0.45">
      <c r="A13" s="14" t="s">
        <v>98</v>
      </c>
      <c r="C13" s="7" t="s">
        <v>102</v>
      </c>
      <c r="E13" s="6" t="s">
        <v>90</v>
      </c>
      <c r="G13" s="7" t="s">
        <v>103</v>
      </c>
      <c r="I13" s="7" t="s">
        <v>39</v>
      </c>
      <c r="K13" s="8">
        <v>44594889092</v>
      </c>
      <c r="M13" s="8">
        <v>2039087736</v>
      </c>
      <c r="O13" s="8">
        <v>43993811564</v>
      </c>
      <c r="Q13" s="8">
        <v>2640165264</v>
      </c>
      <c r="S13" s="9">
        <v>1.4830126030652459E-4</v>
      </c>
    </row>
    <row r="14" spans="1:19" ht="36" x14ac:dyDescent="0.45">
      <c r="A14" s="14" t="s">
        <v>104</v>
      </c>
      <c r="C14" s="7" t="s">
        <v>105</v>
      </c>
      <c r="E14" s="6" t="s">
        <v>90</v>
      </c>
      <c r="G14" s="7" t="s">
        <v>106</v>
      </c>
      <c r="I14" s="7" t="s">
        <v>39</v>
      </c>
      <c r="K14" s="8">
        <v>2450105909</v>
      </c>
      <c r="M14" s="8">
        <v>479683894</v>
      </c>
      <c r="O14" s="8">
        <v>0</v>
      </c>
      <c r="Q14" s="8">
        <v>2929789803</v>
      </c>
      <c r="S14" s="9">
        <v>1.6456981922405309E-4</v>
      </c>
    </row>
    <row r="15" spans="1:19" ht="36" x14ac:dyDescent="0.45">
      <c r="A15" s="14" t="s">
        <v>104</v>
      </c>
      <c r="C15" s="7" t="s">
        <v>107</v>
      </c>
      <c r="E15" s="6" t="s">
        <v>108</v>
      </c>
      <c r="G15" s="7" t="s">
        <v>106</v>
      </c>
      <c r="I15" s="7" t="s">
        <v>109</v>
      </c>
      <c r="K15" s="8">
        <v>30500000000</v>
      </c>
      <c r="P15" s="7"/>
      <c r="Q15" s="8">
        <v>30500000000</v>
      </c>
      <c r="S15" s="9">
        <v>1.7132217066200292E-3</v>
      </c>
    </row>
    <row r="16" spans="1:19" x14ac:dyDescent="0.45">
      <c r="A16" s="4" t="s">
        <v>18</v>
      </c>
      <c r="K16" s="4">
        <f>SUM(K9:$K$15)</f>
        <v>197141074169</v>
      </c>
      <c r="M16" s="4">
        <f>SUM(M9:$M$15)</f>
        <v>149315527912</v>
      </c>
      <c r="O16" s="4">
        <f>SUM(O9:$O$15)</f>
        <v>300826115802</v>
      </c>
      <c r="Q16" s="4">
        <f>SUM(Q9:$Q$15)</f>
        <v>45630486279</v>
      </c>
      <c r="S16" s="10">
        <f>SUM(S9:$S$15)</f>
        <v>2.5631193303872197E-3</v>
      </c>
    </row>
    <row r="17" spans="11:19" x14ac:dyDescent="0.45">
      <c r="K17" s="5"/>
      <c r="M17" s="5"/>
      <c r="O17" s="5"/>
      <c r="Q17" s="5"/>
      <c r="S17" s="5"/>
    </row>
  </sheetData>
  <sheetProtection algorithmName="SHA-512" hashValue="q9FToMIsbQx6p84MSpytRCOJwqv6zFk/pui3uVkuJ9VGhxSf0SHrYPWSxlcEnvWLMiep0c2zkLn01Fg8Xb6SXg==" saltValue="8A2Q0AWRT8kX/0RjibCXkA==" spinCount="100000" sheet="1" objects="1" scenarios="1" selectLockedCells="1" autoFilter="0" selectUnlockedCells="1"/>
  <mergeCells count="7">
    <mergeCell ref="A1:S1"/>
    <mergeCell ref="A2:S2"/>
    <mergeCell ref="A3:S3"/>
    <mergeCell ref="A5:S5"/>
    <mergeCell ref="C7:I7"/>
    <mergeCell ref="M7:O7"/>
    <mergeCell ref="Q7:S7"/>
  </mergeCells>
  <pageMargins left="0.7" right="0.7" top="0.75" bottom="0.75" header="0.3" footer="0.3"/>
  <pageSetup paperSize="9" scale="77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11"/>
  <sheetViews>
    <sheetView rightToLeft="1" view="pageBreakPreview" zoomScale="115" zoomScaleNormal="100" zoomScaleSheetLayoutView="115" workbookViewId="0">
      <selection sqref="A1:AC1"/>
    </sheetView>
  </sheetViews>
  <sheetFormatPr defaultRowHeight="18" x14ac:dyDescent="0.45"/>
  <cols>
    <col min="1" max="1" width="17" style="1" customWidth="1"/>
    <col min="2" max="2" width="1.42578125" style="1" customWidth="1"/>
    <col min="3" max="3" width="11.42578125" style="1" customWidth="1"/>
    <col min="4" max="4" width="1.42578125" style="1" customWidth="1"/>
    <col min="5" max="5" width="7.140625" style="1" customWidth="1"/>
    <col min="6" max="6" width="1.42578125" style="1" customWidth="1"/>
    <col min="7" max="7" width="7.140625" style="1" customWidth="1"/>
    <col min="8" max="8" width="1.42578125" style="1" customWidth="1"/>
    <col min="9" max="9" width="11.42578125" style="1" customWidth="1"/>
    <col min="10" max="10" width="1.42578125" style="1" customWidth="1"/>
    <col min="11" max="11" width="11.42578125" style="1" customWidth="1"/>
    <col min="12" max="12" width="1.42578125" style="1" customWidth="1"/>
    <col min="13" max="13" width="17" style="1" customWidth="1"/>
    <col min="14" max="14" width="1.42578125" style="1" customWidth="1"/>
    <col min="15" max="15" width="17" style="1" customWidth="1"/>
    <col min="16" max="16" width="1.42578125" style="1" customWidth="1"/>
    <col min="17" max="17" width="11.42578125" style="1" customWidth="1"/>
    <col min="18" max="18" width="14.140625" style="1" customWidth="1"/>
    <col min="19" max="19" width="1.42578125" style="1" customWidth="1"/>
    <col min="20" max="20" width="11.42578125" style="1" customWidth="1"/>
    <col min="21" max="21" width="14.140625" style="1" customWidth="1"/>
    <col min="22" max="22" width="1.42578125" style="1" customWidth="1"/>
    <col min="23" max="23" width="11.42578125" style="1" customWidth="1"/>
    <col min="24" max="24" width="1.42578125" style="1" customWidth="1"/>
    <col min="25" max="25" width="17" style="1" customWidth="1"/>
    <col min="26" max="26" width="1.42578125" style="1" customWidth="1"/>
    <col min="27" max="27" width="17" style="1" customWidth="1"/>
    <col min="28" max="28" width="1.42578125" style="1" customWidth="1"/>
    <col min="29" max="29" width="8.5703125" style="1" customWidth="1"/>
    <col min="30" max="16384" width="9.140625" style="1"/>
  </cols>
  <sheetData>
    <row r="1" spans="1:29" ht="20.100000000000001" customHeight="1" x14ac:dyDescent="0.45">
      <c r="A1" s="25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</row>
    <row r="2" spans="1:29" ht="20.100000000000001" customHeight="1" x14ac:dyDescent="0.45">
      <c r="A2" s="25" t="s">
        <v>1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</row>
    <row r="3" spans="1:29" ht="20.100000000000001" customHeight="1" x14ac:dyDescent="0.45">
      <c r="A3" s="25" t="s">
        <v>2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</row>
    <row r="5" spans="1:29" ht="19.5" x14ac:dyDescent="0.45">
      <c r="A5" s="27" t="s">
        <v>110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</row>
    <row r="7" spans="1:29" ht="19.5" x14ac:dyDescent="0.45">
      <c r="K7" s="2" t="s">
        <v>5</v>
      </c>
      <c r="M7" s="28" t="s">
        <v>6</v>
      </c>
      <c r="N7" s="29"/>
      <c r="O7" s="29"/>
      <c r="P7" s="29"/>
      <c r="Q7" s="29"/>
      <c r="R7" s="29"/>
      <c r="S7" s="29"/>
      <c r="T7" s="29"/>
      <c r="U7" s="29"/>
      <c r="W7" s="28" t="s">
        <v>7</v>
      </c>
      <c r="X7" s="29"/>
      <c r="Y7" s="29"/>
      <c r="Z7" s="29"/>
      <c r="AA7" s="29"/>
      <c r="AB7" s="29"/>
      <c r="AC7" s="29"/>
    </row>
    <row r="8" spans="1:29" x14ac:dyDescent="0.45">
      <c r="A8" s="30" t="s">
        <v>111</v>
      </c>
      <c r="C8" s="32" t="s">
        <v>31</v>
      </c>
      <c r="E8" s="32" t="s">
        <v>84</v>
      </c>
      <c r="G8" s="32" t="s">
        <v>112</v>
      </c>
      <c r="I8" s="32" t="s">
        <v>29</v>
      </c>
      <c r="K8" s="30" t="s">
        <v>9</v>
      </c>
      <c r="M8" s="30" t="s">
        <v>10</v>
      </c>
      <c r="O8" s="30" t="s">
        <v>11</v>
      </c>
      <c r="Q8" s="30" t="s">
        <v>12</v>
      </c>
      <c r="R8" s="26"/>
      <c r="T8" s="30" t="s">
        <v>13</v>
      </c>
      <c r="U8" s="26"/>
      <c r="W8" s="30" t="s">
        <v>9</v>
      </c>
      <c r="Y8" s="30" t="s">
        <v>10</v>
      </c>
      <c r="AA8" s="30" t="s">
        <v>11</v>
      </c>
      <c r="AC8" s="32" t="s">
        <v>15</v>
      </c>
    </row>
    <row r="9" spans="1:29" x14ac:dyDescent="0.45">
      <c r="A9" s="31"/>
      <c r="C9" s="31"/>
      <c r="E9" s="31"/>
      <c r="G9" s="31"/>
      <c r="I9" s="31"/>
      <c r="K9" s="31"/>
      <c r="M9" s="31"/>
      <c r="O9" s="31"/>
      <c r="Q9" s="13" t="s">
        <v>9</v>
      </c>
      <c r="R9" s="13" t="s">
        <v>10</v>
      </c>
      <c r="T9" s="13" t="s">
        <v>9</v>
      </c>
      <c r="U9" s="13" t="s">
        <v>16</v>
      </c>
      <c r="W9" s="31"/>
      <c r="Y9" s="31"/>
      <c r="AA9" s="31"/>
      <c r="AC9" s="31"/>
    </row>
    <row r="10" spans="1:29" x14ac:dyDescent="0.45">
      <c r="A10" s="4" t="s">
        <v>18</v>
      </c>
      <c r="K10" s="4">
        <f>SUM($K$9)</f>
        <v>0</v>
      </c>
      <c r="M10" s="4">
        <f>SUM($M$9)</f>
        <v>0</v>
      </c>
      <c r="O10" s="4">
        <f>SUM($O$9)</f>
        <v>0</v>
      </c>
      <c r="Q10" s="4">
        <f>SUM($Q$9)</f>
        <v>0</v>
      </c>
      <c r="R10" s="4">
        <f>SUM($R$9)</f>
        <v>0</v>
      </c>
      <c r="T10" s="4">
        <f>SUM($T$9)</f>
        <v>0</v>
      </c>
      <c r="U10" s="4">
        <f>SUM($U$9)</f>
        <v>0</v>
      </c>
      <c r="W10" s="4">
        <f>SUM($W$9)</f>
        <v>0</v>
      </c>
      <c r="Y10" s="4">
        <f>SUM($Y$9)</f>
        <v>0</v>
      </c>
      <c r="AA10" s="4">
        <f>SUM($AA$9)</f>
        <v>0</v>
      </c>
      <c r="AC10" s="10">
        <f>SUM($AC$9)</f>
        <v>0</v>
      </c>
    </row>
    <row r="11" spans="1:29" x14ac:dyDescent="0.45">
      <c r="K11" s="5"/>
      <c r="M11" s="5"/>
      <c r="O11" s="5"/>
      <c r="Q11" s="5"/>
      <c r="R11" s="5"/>
      <c r="T11" s="5"/>
      <c r="U11" s="5"/>
      <c r="W11" s="5"/>
      <c r="Y11" s="5"/>
      <c r="AA11" s="5"/>
      <c r="AC11" s="5"/>
    </row>
  </sheetData>
  <sheetProtection algorithmName="SHA-512" hashValue="sAYbXn/EdaXCqrZEKxhMOj2Dciqv7YMNNWCo4ktFSU5wUjYveSYX7JuOV5dYTQ1ELnj8kU+rQ6GIfgFwzxNo8w==" saltValue="L5VKo3HxVcelCZMS8Ro1Rg==" spinCount="100000" sheet="1" objects="1" scenarios="1" selectLockedCells="1" autoFilter="0" selectUnlockedCells="1"/>
  <mergeCells count="20">
    <mergeCell ref="W8:W9"/>
    <mergeCell ref="Y8:Y9"/>
    <mergeCell ref="AA8:AA9"/>
    <mergeCell ref="AC8:AC9"/>
    <mergeCell ref="K8:K9"/>
    <mergeCell ref="M8:M9"/>
    <mergeCell ref="O8:O9"/>
    <mergeCell ref="Q8:R8"/>
    <mergeCell ref="T8:U8"/>
    <mergeCell ref="A8:A9"/>
    <mergeCell ref="C8:C9"/>
    <mergeCell ref="E8:E9"/>
    <mergeCell ref="G8:G9"/>
    <mergeCell ref="I8:I9"/>
    <mergeCell ref="A1:AC1"/>
    <mergeCell ref="A2:AC2"/>
    <mergeCell ref="A3:AC3"/>
    <mergeCell ref="A5:AC5"/>
    <mergeCell ref="M7:U7"/>
    <mergeCell ref="W7:AC7"/>
  </mergeCells>
  <pageMargins left="0.7" right="0.7" top="0.75" bottom="0.75" header="0.3" footer="0.3"/>
  <pageSetup paperSize="9" scale="58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3"/>
  <sheetViews>
    <sheetView rightToLeft="1" view="pageBreakPreview" zoomScale="115" zoomScaleNormal="100" zoomScaleSheetLayoutView="115" workbookViewId="0">
      <selection sqref="A1:I1"/>
    </sheetView>
  </sheetViews>
  <sheetFormatPr defaultRowHeight="18" x14ac:dyDescent="0.45"/>
  <cols>
    <col min="1" max="1" width="49.7109375" style="1" customWidth="1"/>
    <col min="2" max="2" width="1.42578125" style="1" customWidth="1"/>
    <col min="3" max="3" width="11.42578125" style="1" customWidth="1"/>
    <col min="4" max="4" width="1.42578125" style="1" customWidth="1"/>
    <col min="5" max="5" width="21.28515625" style="1" customWidth="1"/>
    <col min="6" max="6" width="1.42578125" style="1" customWidth="1"/>
    <col min="7" max="7" width="11.42578125" style="1" customWidth="1"/>
    <col min="8" max="8" width="1.42578125" style="1" customWidth="1"/>
    <col min="9" max="9" width="11.42578125" style="1" customWidth="1"/>
    <col min="10" max="16384" width="9.140625" style="1"/>
  </cols>
  <sheetData>
    <row r="1" spans="1:9" ht="20.100000000000001" customHeight="1" x14ac:dyDescent="0.45">
      <c r="A1" s="25" t="s">
        <v>0</v>
      </c>
      <c r="B1" s="26"/>
      <c r="C1" s="26"/>
      <c r="D1" s="26"/>
      <c r="E1" s="26"/>
      <c r="F1" s="26"/>
      <c r="G1" s="26"/>
      <c r="H1" s="26"/>
      <c r="I1" s="26"/>
    </row>
    <row r="2" spans="1:9" ht="20.100000000000001" customHeight="1" x14ac:dyDescent="0.45">
      <c r="A2" s="25" t="s">
        <v>113</v>
      </c>
      <c r="B2" s="26"/>
      <c r="C2" s="26"/>
      <c r="D2" s="26"/>
      <c r="E2" s="26"/>
      <c r="F2" s="26"/>
      <c r="G2" s="26"/>
      <c r="H2" s="26"/>
      <c r="I2" s="26"/>
    </row>
    <row r="3" spans="1:9" ht="20.100000000000001" customHeight="1" x14ac:dyDescent="0.45">
      <c r="A3" s="25" t="s">
        <v>2</v>
      </c>
      <c r="B3" s="26"/>
      <c r="C3" s="26"/>
      <c r="D3" s="26"/>
      <c r="E3" s="26"/>
      <c r="F3" s="26"/>
      <c r="G3" s="26"/>
      <c r="H3" s="26"/>
      <c r="I3" s="26"/>
    </row>
    <row r="5" spans="1:9" ht="19.5" x14ac:dyDescent="0.45">
      <c r="A5" s="27" t="s">
        <v>114</v>
      </c>
      <c r="B5" s="26"/>
      <c r="C5" s="26"/>
      <c r="D5" s="26"/>
      <c r="E5" s="26"/>
      <c r="F5" s="26"/>
      <c r="G5" s="26"/>
      <c r="H5" s="26"/>
      <c r="I5" s="26"/>
    </row>
    <row r="7" spans="1:9" ht="39" x14ac:dyDescent="0.45">
      <c r="A7" s="2" t="s">
        <v>115</v>
      </c>
      <c r="C7" s="2" t="s">
        <v>116</v>
      </c>
      <c r="E7" s="2" t="s">
        <v>85</v>
      </c>
      <c r="G7" s="3" t="s">
        <v>117</v>
      </c>
      <c r="I7" s="3" t="s">
        <v>118</v>
      </c>
    </row>
    <row r="8" spans="1:9" ht="19.5" x14ac:dyDescent="0.45">
      <c r="A8" s="12" t="s">
        <v>119</v>
      </c>
      <c r="C8" s="7" t="s">
        <v>120</v>
      </c>
      <c r="E8" s="8">
        <v>1425676962491</v>
      </c>
      <c r="G8" s="9">
        <f>E8/1453891792508</f>
        <v>0.98059358326225321</v>
      </c>
      <c r="I8" s="9">
        <f>E8/17802716298857</f>
        <v>8.0081990779268544E-2</v>
      </c>
    </row>
    <row r="9" spans="1:9" ht="19.5" x14ac:dyDescent="0.45">
      <c r="A9" s="12" t="s">
        <v>121</v>
      </c>
      <c r="C9" s="7" t="s">
        <v>122</v>
      </c>
      <c r="E9" s="8">
        <v>9956923862</v>
      </c>
      <c r="G9" s="9">
        <f>E9/1453891792508</f>
        <v>6.8484628039780426E-3</v>
      </c>
      <c r="I9" s="9">
        <f>E9/17802716298857</f>
        <v>5.5929239644397809E-4</v>
      </c>
    </row>
    <row r="10" spans="1:9" ht="19.5" x14ac:dyDescent="0.45">
      <c r="A10" s="12" t="s">
        <v>123</v>
      </c>
      <c r="C10" s="7" t="s">
        <v>124</v>
      </c>
      <c r="E10" s="8">
        <v>18257906155</v>
      </c>
      <c r="G10" s="9">
        <f>E10/1453891792508</f>
        <v>1.2557953933768793E-2</v>
      </c>
      <c r="I10" s="9">
        <f>E10/17802716298857</f>
        <v>1.0255685620386044E-3</v>
      </c>
    </row>
    <row r="11" spans="1:9" ht="19.5" x14ac:dyDescent="0.45">
      <c r="A11" s="12" t="s">
        <v>125</v>
      </c>
      <c r="C11" s="7" t="s">
        <v>126</v>
      </c>
      <c r="E11" s="8">
        <v>0</v>
      </c>
      <c r="G11" s="9">
        <f>E11/1453891792508</f>
        <v>0</v>
      </c>
      <c r="I11" s="9">
        <f>E11/17802716298857</f>
        <v>0</v>
      </c>
    </row>
    <row r="12" spans="1:9" ht="19.5" x14ac:dyDescent="0.45">
      <c r="A12" s="2" t="s">
        <v>18</v>
      </c>
      <c r="E12" s="4">
        <f>SUM(E8:$E$11)</f>
        <v>1453891792508</v>
      </c>
      <c r="G12" s="10">
        <f>SUM(G8:$G$11)</f>
        <v>1</v>
      </c>
      <c r="I12" s="10">
        <f>SUM(I8:$I$11)</f>
        <v>8.1666851737751123E-2</v>
      </c>
    </row>
    <row r="13" spans="1:9" x14ac:dyDescent="0.45">
      <c r="E13" s="5"/>
      <c r="G13" s="5"/>
      <c r="I13" s="5"/>
    </row>
  </sheetData>
  <sheetProtection algorithmName="SHA-512" hashValue="m6d4zvGDPb/US1jsqZJ6sWMhadGDKRkiLRumKoBKlaTOE6njt/Yty7CtCi2fZky5Pr93MO9v+66g/EghJY8Giw==" saltValue="6ILdM6BDn1EsvI3mndYbrA==" spinCount="100000" sheet="1" objects="1" scenarios="1" selectLockedCells="1" autoFilter="0" selectUnlockedCells="1"/>
  <mergeCells count="4">
    <mergeCell ref="A1:I1"/>
    <mergeCell ref="A2:I2"/>
    <mergeCell ref="A3:I3"/>
    <mergeCell ref="A5:I5"/>
  </mergeCells>
  <pageMargins left="0.7" right="0.7" top="0.75" bottom="0.75" header="0.3" footer="0.3"/>
  <pageSetup paperSize="9" scale="78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1"/>
  <sheetViews>
    <sheetView rightToLeft="1" view="pageBreakPreview" zoomScale="115" zoomScaleNormal="100" zoomScaleSheetLayoutView="115" workbookViewId="0">
      <selection sqref="A1:S1"/>
    </sheetView>
  </sheetViews>
  <sheetFormatPr defaultRowHeight="18" x14ac:dyDescent="0.45"/>
  <cols>
    <col min="1" max="1" width="17" style="1" customWidth="1"/>
    <col min="2" max="2" width="1.42578125" style="1" customWidth="1"/>
    <col min="3" max="3" width="11.42578125" style="1" customWidth="1"/>
    <col min="4" max="4" width="1.42578125" style="1" customWidth="1"/>
    <col min="5" max="5" width="12.7109375" style="1" customWidth="1"/>
    <col min="6" max="6" width="1.42578125" style="1" customWidth="1"/>
    <col min="7" max="7" width="11.42578125" style="1" customWidth="1"/>
    <col min="8" max="8" width="1.42578125" style="1" customWidth="1"/>
    <col min="9" max="9" width="18.42578125" style="1" customWidth="1"/>
    <col min="10" max="10" width="1.42578125" style="1" customWidth="1"/>
    <col min="11" max="11" width="14.140625" style="1" customWidth="1"/>
    <col min="12" max="12" width="1.42578125" style="1" customWidth="1"/>
    <col min="13" max="13" width="18.42578125" style="1" customWidth="1"/>
    <col min="14" max="14" width="1.42578125" style="1" customWidth="1"/>
    <col min="15" max="15" width="18.42578125" style="1" customWidth="1"/>
    <col min="16" max="16" width="1.42578125" style="1" customWidth="1"/>
    <col min="17" max="17" width="14.140625" style="1" customWidth="1"/>
    <col min="18" max="18" width="1.42578125" style="1" customWidth="1"/>
    <col min="19" max="19" width="18.42578125" style="1" customWidth="1"/>
    <col min="20" max="16384" width="9.140625" style="1"/>
  </cols>
  <sheetData>
    <row r="1" spans="1:19" ht="20.100000000000001" customHeight="1" x14ac:dyDescent="0.45">
      <c r="A1" s="25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</row>
    <row r="2" spans="1:19" ht="20.100000000000001" customHeight="1" x14ac:dyDescent="0.45">
      <c r="A2" s="25" t="s">
        <v>113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</row>
    <row r="3" spans="1:19" ht="20.100000000000001" customHeight="1" x14ac:dyDescent="0.45">
      <c r="A3" s="25" t="s">
        <v>2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</row>
    <row r="5" spans="1:19" ht="19.5" x14ac:dyDescent="0.45">
      <c r="A5" s="27" t="s">
        <v>127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</row>
    <row r="7" spans="1:19" ht="19.5" x14ac:dyDescent="0.45">
      <c r="C7" s="28" t="s">
        <v>128</v>
      </c>
      <c r="D7" s="29"/>
      <c r="E7" s="29"/>
      <c r="F7" s="29"/>
      <c r="G7" s="29"/>
      <c r="I7" s="28" t="s">
        <v>129</v>
      </c>
      <c r="J7" s="29"/>
      <c r="K7" s="29"/>
      <c r="L7" s="29"/>
      <c r="M7" s="29"/>
      <c r="O7" s="28" t="s">
        <v>7</v>
      </c>
      <c r="P7" s="29"/>
      <c r="Q7" s="29"/>
      <c r="R7" s="29"/>
      <c r="S7" s="29"/>
    </row>
    <row r="8" spans="1:19" ht="58.5" x14ac:dyDescent="0.45">
      <c r="A8" s="2" t="s">
        <v>20</v>
      </c>
      <c r="C8" s="3" t="s">
        <v>130</v>
      </c>
      <c r="E8" s="3" t="s">
        <v>131</v>
      </c>
      <c r="G8" s="3" t="s">
        <v>132</v>
      </c>
      <c r="I8" s="3" t="s">
        <v>133</v>
      </c>
      <c r="K8" s="3" t="s">
        <v>134</v>
      </c>
      <c r="M8" s="3" t="s">
        <v>135</v>
      </c>
      <c r="O8" s="3" t="s">
        <v>133</v>
      </c>
      <c r="Q8" s="3" t="s">
        <v>134</v>
      </c>
      <c r="S8" s="3" t="s">
        <v>135</v>
      </c>
    </row>
    <row r="9" spans="1:19" x14ac:dyDescent="0.45">
      <c r="A9" s="6" t="s">
        <v>17</v>
      </c>
      <c r="C9" s="7" t="s">
        <v>136</v>
      </c>
      <c r="E9" s="8">
        <v>1222060894</v>
      </c>
      <c r="G9" s="8">
        <v>280</v>
      </c>
      <c r="I9" s="8">
        <v>342177050320</v>
      </c>
      <c r="K9" s="20">
        <v>-10891577199</v>
      </c>
      <c r="M9" s="8">
        <v>331285473121</v>
      </c>
      <c r="O9" s="8">
        <v>342177050320</v>
      </c>
      <c r="Q9" s="20">
        <v>-10891577199</v>
      </c>
      <c r="S9" s="8">
        <v>331285473121</v>
      </c>
    </row>
    <row r="10" spans="1:19" x14ac:dyDescent="0.45">
      <c r="A10" s="4" t="s">
        <v>18</v>
      </c>
      <c r="I10" s="4">
        <f>SUM(I9:$I$9)</f>
        <v>342177050320</v>
      </c>
      <c r="K10" s="21">
        <f>SUM(K9:$K$9)</f>
        <v>-10891577199</v>
      </c>
      <c r="M10" s="4">
        <f>SUM(M9:$M$9)</f>
        <v>331285473121</v>
      </c>
      <c r="O10" s="4">
        <f>SUM(O9:$O$9)</f>
        <v>342177050320</v>
      </c>
      <c r="Q10" s="21">
        <f>SUM(Q9:$Q$9)</f>
        <v>-10891577199</v>
      </c>
      <c r="S10" s="4">
        <f>SUM(S9:$S$9)</f>
        <v>331285473121</v>
      </c>
    </row>
    <row r="11" spans="1:19" x14ac:dyDescent="0.45">
      <c r="I11" s="5"/>
      <c r="K11" s="5"/>
      <c r="M11" s="5"/>
      <c r="O11" s="5"/>
      <c r="Q11" s="5"/>
      <c r="S11" s="5"/>
    </row>
  </sheetData>
  <sheetProtection algorithmName="SHA-512" hashValue="qm8GEraL51BCmirmKqw/FzNJyFlrYHLjqTA50NRiWTAiTzHT/Pv4s30Rn3/SsG4MXMUbruJGk5ELerxM7ZHHAg==" saltValue="YHxXCLy74eNGwnxHminUNg==" spinCount="100000" sheet="1" objects="1" scenarios="1" selectLockedCells="1" autoFilter="0" selectUnlockedCells="1"/>
  <mergeCells count="7">
    <mergeCell ref="A1:S1"/>
    <mergeCell ref="A2:S2"/>
    <mergeCell ref="A3:S3"/>
    <mergeCell ref="A5:S5"/>
    <mergeCell ref="C7:G7"/>
    <mergeCell ref="I7:M7"/>
    <mergeCell ref="O7:S7"/>
  </mergeCells>
  <pageMargins left="0.7" right="0.7" top="0.75" bottom="0.75" header="0.3" footer="0.3"/>
  <pageSetup paperSize="9" scale="7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2</vt:i4>
      </vt:variant>
    </vt:vector>
  </HeadingPairs>
  <TitlesOfParts>
    <vt:vector size="18" baseType="lpstr">
      <vt:lpstr>0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'0'!Print_Area</vt:lpstr>
      <vt:lpstr>'9'!Print_Area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Solmaz 2264. Nateghi</cp:lastModifiedBy>
  <dcterms:created xsi:type="dcterms:W3CDTF">2021-08-31T14:03:02Z</dcterms:created>
  <dcterms:modified xsi:type="dcterms:W3CDTF">2021-09-01T06:51:48Z</dcterms:modified>
</cp:coreProperties>
</file>