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بازارگردانی مس\1400\06\"/>
    </mc:Choice>
  </mc:AlternateContent>
  <workbookProtection lockStructure="1"/>
  <bookViews>
    <workbookView xWindow="0" yWindow="0" windowWidth="13575" windowHeight="10125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">'1'!$A$1:$W$12</definedName>
    <definedName name="_xlnm.Print_Area" localSheetId="11">'11'!$A$1:$R$23</definedName>
    <definedName name="_xlnm.Print_Area" localSheetId="3">'3'!$A$1:$AI$20</definedName>
  </definedNames>
  <calcPr calcId="162913"/>
</workbook>
</file>

<file path=xl/calcChain.xml><?xml version="1.0" encoding="utf-8"?>
<calcChain xmlns="http://schemas.openxmlformats.org/spreadsheetml/2006/main">
  <c r="G9" i="15" l="1"/>
  <c r="I12" i="8"/>
  <c r="G9" i="8"/>
  <c r="G8" i="8"/>
  <c r="AI20" i="4"/>
  <c r="E9" i="16"/>
  <c r="C9" i="16"/>
  <c r="I18" i="15"/>
  <c r="K17" i="15" s="1"/>
  <c r="E18" i="15"/>
  <c r="G12" i="15" s="1"/>
  <c r="G18" i="15" s="1"/>
  <c r="K16" i="15"/>
  <c r="K15" i="15"/>
  <c r="K14" i="15"/>
  <c r="G14" i="15"/>
  <c r="K13" i="15"/>
  <c r="G13" i="15"/>
  <c r="K12" i="15"/>
  <c r="K11" i="15"/>
  <c r="G11" i="15"/>
  <c r="K10" i="15"/>
  <c r="G10" i="15"/>
  <c r="K9" i="15"/>
  <c r="K18" i="15" s="1"/>
  <c r="Q19" i="14"/>
  <c r="O19" i="14"/>
  <c r="M19" i="14"/>
  <c r="K19" i="14"/>
  <c r="I19" i="14"/>
  <c r="G19" i="14"/>
  <c r="E19" i="14"/>
  <c r="C19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2" i="11"/>
  <c r="O12" i="11"/>
  <c r="M12" i="11"/>
  <c r="K12" i="11"/>
  <c r="I12" i="11"/>
  <c r="G12" i="11"/>
  <c r="E12" i="11"/>
  <c r="C12" i="11"/>
  <c r="S27" i="10"/>
  <c r="Q27" i="10"/>
  <c r="O27" i="10"/>
  <c r="M27" i="10"/>
  <c r="K27" i="10"/>
  <c r="I27" i="10"/>
  <c r="S10" i="9"/>
  <c r="Q10" i="9"/>
  <c r="O10" i="9"/>
  <c r="M10" i="9"/>
  <c r="K10" i="9"/>
  <c r="I10" i="9"/>
  <c r="E12" i="8"/>
  <c r="G11" i="8"/>
  <c r="G12" i="8" s="1"/>
  <c r="G10" i="8"/>
  <c r="AC10" i="7"/>
  <c r="AA10" i="7"/>
  <c r="Y10" i="7"/>
  <c r="W10" i="7"/>
  <c r="U10" i="7"/>
  <c r="T10" i="7"/>
  <c r="R10" i="7"/>
  <c r="Q10" i="7"/>
  <c r="O10" i="7"/>
  <c r="M10" i="7"/>
  <c r="K10" i="7"/>
  <c r="S16" i="6"/>
  <c r="Q16" i="6"/>
  <c r="O16" i="6"/>
  <c r="M16" i="6"/>
  <c r="K16" i="6"/>
  <c r="K10" i="5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U12" i="2"/>
  <c r="S12" i="2"/>
  <c r="Q12" i="2"/>
  <c r="O12" i="2"/>
  <c r="M12" i="2"/>
  <c r="L12" i="2"/>
  <c r="J12" i="2"/>
  <c r="I12" i="2"/>
  <c r="G12" i="2"/>
  <c r="E12" i="2"/>
  <c r="C12" i="2"/>
</calcChain>
</file>

<file path=xl/sharedStrings.xml><?xml version="1.0" encoding="utf-8"?>
<sst xmlns="http://schemas.openxmlformats.org/spreadsheetml/2006/main" count="489" uniqueCount="193">
  <si>
    <t>‫بازارگردانی صنعت مس</t>
  </si>
  <si>
    <t>‫صورت وضعیت پورتفوی</t>
  </si>
  <si>
    <t>‫برای ماه منتهی به 1400/06/31</t>
  </si>
  <si>
    <t>‫1- سرمایه گذاری ها</t>
  </si>
  <si>
    <t>‫1-1- سرمایه گذاری در سهام و حق تقدم سهام</t>
  </si>
  <si>
    <t>‫1400/05/31</t>
  </si>
  <si>
    <t>‫تغییرات طی دوره</t>
  </si>
  <si>
    <t>‫1400/06/31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</si>
  <si>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</si>
  <si>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</si>
  <si>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</si>
  <si>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</si>
  <si>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</si>
  <si>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</si>
  <si>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</si>
  <si>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</si>
  <si>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</si>
  <si>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</si>
  <si>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</si>
  <si>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</si>
  <si>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</si>
  <si>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</si>
  <si>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</si>
  <si>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</si>
  <si>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</si>
  <si>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</si>
  <si>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</si>
  <si>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</si>
  <si>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</si>
  <si>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</si>
  <si>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</si>
  <si>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</si>
  <si>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</si>
  <si>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</si>
  <si>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</si>
  <si>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</si>
  <si>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</si>
  <si>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</si>
  <si>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</si>
  <si>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‫0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</si>
  <si>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</si>
  <si>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</si>
  <si>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</si>
  <si>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</si>
  <si>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</si>
  <si>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</si>
  <si>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</si>
  <si>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</si>
  <si>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</si>
  <si>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</si>
  <si>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</si>
  <si>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</si>
  <si>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</si>
  <si>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</si>
  <si>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</si>
  <si>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</si>
  <si>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</si>
  <si>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</si>
  <si>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</si>
  <si>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</si>
  <si>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</si>
  <si>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</si>
  <si>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</si>
  <si>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</si>
  <si>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</si>
  <si>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</si>
  <si>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</si>
  <si>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</si>
  <si>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</si>
  <si>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</si>
  <si>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</si>
  <si>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</si>
  <si>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</si>
  <si>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</si>
  <si>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</si>
  <si>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</si>
  <si>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</si>
  <si>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</si>
  <si>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</si>
  <si>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</si>
  <si>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</si>
  <si>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</si>
  <si>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</si>
  <si>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</si>
  <si>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</si>
  <si>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</si>
  <si>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</si>
  <si>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</si>
  <si>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</si>
  <si>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</si>
  <si>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</si>
  <si>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</si>
  <si>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</si>
  <si>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</si>
  <si>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</si>
  <si>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</si>
  <si>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</si>
  <si>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</si>
  <si>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</si>
  <si>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</si>
  <si>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</si>
  <si>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</si>
  <si>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</si>
  <si>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</si>
  <si>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</si>
  <si>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</si>
  <si>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</si>
  <si>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</si>
  <si>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</si>
  <si>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</si>
  <si>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</si>
  <si>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</si>
  <si>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</si>
  <si>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</si>
  <si>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</si>
  <si>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</si>
  <si>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</si>
  <si>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</si>
  <si>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</si>
  <si>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</si>
  <si>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</si>
  <si>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</si>
  <si>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</si>
  <si>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</si>
  <si>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</si>
  <si>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</si>
  <si>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</si>
  <si>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</si>
  <si>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</si>
  <si>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</si>
  <si>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</si>
  <si>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</si>
  <si>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</si>
  <si>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</si>
  <si>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</si>
  <si>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</si>
  <si>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</si>
  <si>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</si>
  <si>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</si>
  <si>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</si>
  <si>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</si>
  <si>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</si>
  <si>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</si>
  <si>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</si>
  <si>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</si>
  <si>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</si>
  <si>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‫1400/06/01</t>
  </si>
  <si>
    <t>‫1400/12/28</t>
  </si>
  <si>
    <t>‫1400/09/22</t>
  </si>
  <si>
    <t>‫1400/12/10</t>
  </si>
  <si>
    <t>‫1400/09/20</t>
  </si>
  <si>
    <t>‫كوتاه مدت-0200051451001-توسعه صادرات</t>
  </si>
  <si>
    <t>‫-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</si>
  <si>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</si>
  <si>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</si>
  <si>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</si>
  <si>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</si>
  <si>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‫1400/12/25</t>
  </si>
  <si>
    <t>‫1400/09/28</t>
  </si>
  <si>
    <t>‫1400/09/27</t>
  </si>
  <si>
    <t>‫1400/11/05</t>
  </si>
  <si>
    <t>‫بلند مدت-3089012146819222-پاسارگاد</t>
  </si>
  <si>
    <t>‫بلند مدت-3089012146819223-پاسارگاد</t>
  </si>
  <si>
    <t>‫بلند مدت-3089012146819224-پاسارگاد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</si>
  <si>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</si>
  <si>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</si>
  <si>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</si>
  <si>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</si>
  <si>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</si>
  <si>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</si>
  <si>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</si>
  <si>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</si>
  <si>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</si>
  <si>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</si>
  <si>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</si>
  <si>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</si>
  <si>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</si>
  <si>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</si>
  <si>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</si>
  <si>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</si>
  <si>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</si>
  <si>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</si>
  <si>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</si>
  <si>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</si>
  <si>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</si>
  <si>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</si>
  <si>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</si>
  <si>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</si>
  <si>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‫سپرده بانکی کوتاه مدت - پاسارگاد</t>
  </si>
  <si>
    <t>‫3089012146819222</t>
  </si>
  <si>
    <t>‫3089012146819223</t>
  </si>
  <si>
    <t>‫3089012146819224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</si>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</sst>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-;[Black]\(#,##0\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37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 wrapText="1"/>
    </xf>
    <xf numFmtId="37" fontId="3" fillId="0" borderId="3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3" fontId="5" fillId="0" borderId="0" xfId="0" applyNumberFormat="1" applyFont="1"/>
    <xf numFmtId="10" fontId="5" fillId="0" borderId="0" xfId="1" applyNumberFormat="1" applyFont="1"/>
    <xf numFmtId="10" fontId="3" fillId="0" borderId="3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2" fillId="0" borderId="0" xfId="0" applyNumberFormat="1" applyFont="1" applyAlignment="1">
      <alignment horizontal="right" vertical="center"/>
    </xf>
    <xf numFmtId="37" fontId="2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7" fontId="3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sqref="A1:J24"/>
    </sheetView>
  </sheetViews>
  <sheetFormatPr defaultRowHeight="18.75" x14ac:dyDescent="0.45"/>
  <cols>
    <col min="1" max="16384" width="9.140625" style="14"/>
  </cols>
  <sheetData>
    <row r="22" spans="1:10" ht="39.950000000000003" customHeight="1" x14ac:dyDescent="0.45">
      <c r="A22" s="22" t="s">
        <v>0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39.950000000000003" customHeight="1" x14ac:dyDescent="0.45">
      <c r="A23" s="22" t="s">
        <v>1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39.950000000000003" customHeight="1" x14ac:dyDescent="0.45">
      <c r="A24" s="22" t="s">
        <v>2</v>
      </c>
      <c r="B24" s="23"/>
      <c r="C24" s="23"/>
      <c r="D24" s="23"/>
      <c r="E24" s="23"/>
      <c r="F24" s="23"/>
      <c r="G24" s="23"/>
      <c r="H24" s="23"/>
      <c r="I24" s="23"/>
      <c r="J24" s="23"/>
    </row>
  </sheetData>
  <sheetProtection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rightToLeft="1" view="pageBreakPreview" topLeftCell="A7" zoomScale="60" zoomScaleNormal="100" workbookViewId="0">
      <selection activeCell="C21" sqref="B21:C21"/>
    </sheetView>
  </sheetViews>
  <sheetFormatPr defaultRowHeight="18.75" x14ac:dyDescent="0.45"/>
  <cols>
    <col min="1" max="1" width="38.710937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8.425781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8.42578125" style="14" customWidth="1"/>
    <col min="14" max="14" width="1.42578125" style="14" customWidth="1"/>
    <col min="15" max="15" width="18.42578125" style="14" customWidth="1"/>
    <col min="16" max="16" width="1.42578125" style="14" customWidth="1"/>
    <col min="17" max="17" width="14.140625" style="14" customWidth="1"/>
    <col min="18" max="18" width="1.42578125" style="14" customWidth="1"/>
    <col min="19" max="19" width="18.42578125" style="14" customWidth="1"/>
    <col min="20" max="16384" width="9.140625" style="14"/>
  </cols>
  <sheetData>
    <row r="1" spans="1:19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21" x14ac:dyDescent="0.45">
      <c r="A5" s="24" t="s">
        <v>141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21" x14ac:dyDescent="0.45">
      <c r="I7" s="25" t="s">
        <v>133</v>
      </c>
      <c r="J7" s="26"/>
      <c r="K7" s="26"/>
      <c r="L7" s="26"/>
      <c r="M7" s="26"/>
      <c r="O7" s="25" t="s">
        <v>7</v>
      </c>
      <c r="P7" s="26"/>
      <c r="Q7" s="26"/>
      <c r="R7" s="26"/>
      <c r="S7" s="26"/>
    </row>
    <row r="8" spans="1:19" ht="42" x14ac:dyDescent="0.45">
      <c r="A8" s="10" t="s">
        <v>119</v>
      </c>
      <c r="C8" s="2" t="s">
        <v>142</v>
      </c>
      <c r="E8" s="2" t="s">
        <v>31</v>
      </c>
      <c r="G8" s="2" t="s">
        <v>88</v>
      </c>
      <c r="I8" s="2" t="s">
        <v>143</v>
      </c>
      <c r="K8" s="2" t="s">
        <v>138</v>
      </c>
      <c r="M8" s="2" t="s">
        <v>144</v>
      </c>
      <c r="O8" s="2" t="s">
        <v>143</v>
      </c>
      <c r="Q8" s="2" t="s">
        <v>138</v>
      </c>
      <c r="S8" s="2" t="s">
        <v>144</v>
      </c>
    </row>
    <row r="9" spans="1:19" ht="36.75" customHeight="1" x14ac:dyDescent="0.45">
      <c r="A9" s="5" t="s">
        <v>145</v>
      </c>
      <c r="C9" s="6" t="s">
        <v>146</v>
      </c>
      <c r="E9" s="6" t="s">
        <v>147</v>
      </c>
      <c r="G9" s="6" t="s">
        <v>113</v>
      </c>
      <c r="I9" s="18">
        <v>156671011</v>
      </c>
      <c r="J9" s="20"/>
      <c r="K9" s="18">
        <v>-2227203</v>
      </c>
      <c r="L9" s="20"/>
      <c r="M9" s="18">
        <v>154443808</v>
      </c>
      <c r="N9" s="20"/>
      <c r="O9" s="18">
        <v>10959903799</v>
      </c>
      <c r="P9" s="20"/>
      <c r="Q9" s="18">
        <v>-449135</v>
      </c>
      <c r="R9" s="20"/>
      <c r="S9" s="18">
        <v>10959454664</v>
      </c>
    </row>
    <row r="10" spans="1:19" ht="36.75" customHeight="1" x14ac:dyDescent="0.45">
      <c r="A10" s="5" t="s">
        <v>40</v>
      </c>
      <c r="C10" s="6" t="s">
        <v>148</v>
      </c>
      <c r="E10" s="6" t="s">
        <v>42</v>
      </c>
      <c r="G10" s="6" t="s">
        <v>43</v>
      </c>
      <c r="I10" s="18">
        <v>54821649</v>
      </c>
      <c r="J10" s="20"/>
      <c r="K10" s="18">
        <v>0</v>
      </c>
      <c r="L10" s="20"/>
      <c r="M10" s="18">
        <v>54821649</v>
      </c>
      <c r="N10" s="20"/>
      <c r="O10" s="18">
        <v>353087034</v>
      </c>
      <c r="P10" s="20"/>
      <c r="Q10" s="18">
        <v>0</v>
      </c>
      <c r="R10" s="20"/>
      <c r="S10" s="18">
        <v>353087034</v>
      </c>
    </row>
    <row r="11" spans="1:19" ht="36.75" customHeight="1" x14ac:dyDescent="0.45">
      <c r="A11" s="5" t="s">
        <v>44</v>
      </c>
      <c r="C11" s="6" t="s">
        <v>149</v>
      </c>
      <c r="E11" s="6" t="s">
        <v>46</v>
      </c>
      <c r="G11" s="6" t="s">
        <v>43</v>
      </c>
      <c r="I11" s="18">
        <v>330316415</v>
      </c>
      <c r="J11" s="20"/>
      <c r="K11" s="18">
        <v>0</v>
      </c>
      <c r="L11" s="20"/>
      <c r="M11" s="18">
        <v>330316415</v>
      </c>
      <c r="N11" s="20"/>
      <c r="O11" s="18">
        <v>2026226323</v>
      </c>
      <c r="P11" s="20"/>
      <c r="Q11" s="18">
        <v>0</v>
      </c>
      <c r="R11" s="20"/>
      <c r="S11" s="18">
        <v>2026226323</v>
      </c>
    </row>
    <row r="12" spans="1:19" ht="36.75" customHeight="1" x14ac:dyDescent="0.45">
      <c r="A12" s="5" t="s">
        <v>47</v>
      </c>
      <c r="C12" s="6" t="s">
        <v>150</v>
      </c>
      <c r="E12" s="6" t="s">
        <v>49</v>
      </c>
      <c r="G12" s="6" t="s">
        <v>43</v>
      </c>
      <c r="I12" s="18">
        <v>28682715</v>
      </c>
      <c r="J12" s="20"/>
      <c r="K12" s="18">
        <v>0</v>
      </c>
      <c r="L12" s="20"/>
      <c r="M12" s="18">
        <v>28682715</v>
      </c>
      <c r="N12" s="20"/>
      <c r="O12" s="18">
        <v>170725936</v>
      </c>
      <c r="P12" s="20"/>
      <c r="Q12" s="18">
        <v>0</v>
      </c>
      <c r="R12" s="20"/>
      <c r="S12" s="18">
        <v>170725936</v>
      </c>
    </row>
    <row r="13" spans="1:19" ht="36.75" customHeight="1" x14ac:dyDescent="0.45">
      <c r="A13" s="5" t="s">
        <v>151</v>
      </c>
      <c r="C13" s="6" t="s">
        <v>146</v>
      </c>
      <c r="E13" s="6" t="s">
        <v>152</v>
      </c>
      <c r="G13" s="6" t="s">
        <v>39</v>
      </c>
      <c r="I13" s="18">
        <v>-8728</v>
      </c>
      <c r="J13" s="20"/>
      <c r="K13" s="18">
        <v>0</v>
      </c>
      <c r="L13" s="20"/>
      <c r="M13" s="18">
        <v>-8728</v>
      </c>
      <c r="N13" s="20"/>
      <c r="O13" s="18">
        <v>18919</v>
      </c>
      <c r="P13" s="20"/>
      <c r="Q13" s="18">
        <v>0</v>
      </c>
      <c r="R13" s="20"/>
      <c r="S13" s="18">
        <v>18919</v>
      </c>
    </row>
    <row r="14" spans="1:19" ht="36.75" customHeight="1" x14ac:dyDescent="0.45">
      <c r="A14" s="5" t="s">
        <v>153</v>
      </c>
      <c r="C14" s="6" t="s">
        <v>146</v>
      </c>
      <c r="E14" s="6" t="s">
        <v>152</v>
      </c>
      <c r="G14" s="6" t="s">
        <v>39</v>
      </c>
      <c r="I14" s="18">
        <v>22122</v>
      </c>
      <c r="J14" s="20"/>
      <c r="K14" s="18">
        <v>0</v>
      </c>
      <c r="L14" s="20"/>
      <c r="M14" s="18">
        <v>22122</v>
      </c>
      <c r="N14" s="20"/>
      <c r="O14" s="18">
        <v>246526451</v>
      </c>
      <c r="P14" s="20"/>
      <c r="Q14" s="18">
        <v>0</v>
      </c>
      <c r="R14" s="20"/>
      <c r="S14" s="18">
        <v>246526451</v>
      </c>
    </row>
    <row r="15" spans="1:19" ht="36.75" customHeight="1" x14ac:dyDescent="0.45">
      <c r="A15" s="5" t="s">
        <v>154</v>
      </c>
      <c r="C15" s="6" t="s">
        <v>146</v>
      </c>
      <c r="E15" s="6" t="s">
        <v>152</v>
      </c>
      <c r="G15" s="6" t="s">
        <v>39</v>
      </c>
      <c r="I15" s="18">
        <v>5182</v>
      </c>
      <c r="J15" s="20"/>
      <c r="K15" s="18">
        <v>0</v>
      </c>
      <c r="L15" s="20"/>
      <c r="M15" s="18">
        <v>5182</v>
      </c>
      <c r="N15" s="20"/>
      <c r="O15" s="18">
        <v>20510</v>
      </c>
      <c r="P15" s="20"/>
      <c r="Q15" s="18">
        <v>0</v>
      </c>
      <c r="R15" s="20"/>
      <c r="S15" s="18">
        <v>20510</v>
      </c>
    </row>
    <row r="16" spans="1:19" ht="36.75" customHeight="1" x14ac:dyDescent="0.45">
      <c r="A16" s="5" t="s">
        <v>155</v>
      </c>
      <c r="C16" s="6" t="s">
        <v>146</v>
      </c>
      <c r="E16" s="6" t="s">
        <v>152</v>
      </c>
      <c r="G16" s="6" t="s">
        <v>39</v>
      </c>
      <c r="I16" s="18">
        <v>1070108</v>
      </c>
      <c r="J16" s="20"/>
      <c r="K16" s="18">
        <v>0</v>
      </c>
      <c r="L16" s="20"/>
      <c r="M16" s="18">
        <v>1070108</v>
      </c>
      <c r="N16" s="20"/>
      <c r="O16" s="18">
        <v>18299738</v>
      </c>
      <c r="P16" s="20"/>
      <c r="Q16" s="18">
        <v>0</v>
      </c>
      <c r="R16" s="20"/>
      <c r="S16" s="18">
        <v>18299738</v>
      </c>
    </row>
    <row r="17" spans="1:19" ht="36.75" customHeight="1" x14ac:dyDescent="0.45">
      <c r="A17" s="5" t="s">
        <v>156</v>
      </c>
      <c r="C17" s="6" t="s">
        <v>146</v>
      </c>
      <c r="E17" s="6" t="s">
        <v>152</v>
      </c>
      <c r="G17" s="6" t="s">
        <v>39</v>
      </c>
      <c r="I17" s="18">
        <v>22423321</v>
      </c>
      <c r="J17" s="20"/>
      <c r="K17" s="18">
        <v>0</v>
      </c>
      <c r="L17" s="20"/>
      <c r="M17" s="18">
        <v>22423321</v>
      </c>
      <c r="N17" s="20"/>
      <c r="O17" s="18">
        <v>46196467</v>
      </c>
      <c r="P17" s="20"/>
      <c r="Q17" s="18">
        <v>0</v>
      </c>
      <c r="R17" s="20"/>
      <c r="S17" s="18">
        <v>46196467</v>
      </c>
    </row>
    <row r="18" spans="1:19" ht="36.75" customHeight="1" x14ac:dyDescent="0.45">
      <c r="A18" s="5" t="s">
        <v>50</v>
      </c>
      <c r="C18" s="6" t="s">
        <v>157</v>
      </c>
      <c r="E18" s="6" t="s">
        <v>53</v>
      </c>
      <c r="G18" s="6" t="s">
        <v>54</v>
      </c>
      <c r="I18" s="18">
        <v>271148788</v>
      </c>
      <c r="J18" s="20"/>
      <c r="K18" s="18">
        <v>0</v>
      </c>
      <c r="L18" s="20"/>
      <c r="M18" s="18">
        <v>271148788</v>
      </c>
      <c r="N18" s="20"/>
      <c r="O18" s="18">
        <v>1554373128</v>
      </c>
      <c r="P18" s="20"/>
      <c r="Q18" s="18">
        <v>0</v>
      </c>
      <c r="R18" s="20"/>
      <c r="S18" s="18">
        <v>1554373128</v>
      </c>
    </row>
    <row r="19" spans="1:19" ht="36.75" customHeight="1" x14ac:dyDescent="0.45">
      <c r="A19" s="5" t="s">
        <v>55</v>
      </c>
      <c r="C19" s="6" t="s">
        <v>57</v>
      </c>
      <c r="E19" s="6" t="s">
        <v>57</v>
      </c>
      <c r="G19" s="6" t="s">
        <v>58</v>
      </c>
      <c r="I19" s="18">
        <v>70838867</v>
      </c>
      <c r="J19" s="20"/>
      <c r="K19" s="18">
        <v>0</v>
      </c>
      <c r="L19" s="20"/>
      <c r="M19" s="18">
        <v>70838867</v>
      </c>
      <c r="N19" s="20"/>
      <c r="O19" s="18">
        <v>414716677</v>
      </c>
      <c r="P19" s="20"/>
      <c r="Q19" s="18">
        <v>0</v>
      </c>
      <c r="R19" s="20"/>
      <c r="S19" s="18">
        <v>414716677</v>
      </c>
    </row>
    <row r="20" spans="1:19" ht="36.75" customHeight="1" x14ac:dyDescent="0.45">
      <c r="A20" s="5" t="s">
        <v>59</v>
      </c>
      <c r="C20" s="6" t="s">
        <v>158</v>
      </c>
      <c r="E20" s="6" t="s">
        <v>62</v>
      </c>
      <c r="G20" s="6" t="s">
        <v>54</v>
      </c>
      <c r="I20" s="18">
        <v>43888815</v>
      </c>
      <c r="J20" s="20"/>
      <c r="K20" s="18">
        <v>0</v>
      </c>
      <c r="L20" s="20"/>
      <c r="M20" s="18">
        <v>43888815</v>
      </c>
      <c r="N20" s="20"/>
      <c r="O20" s="18">
        <v>256986489</v>
      </c>
      <c r="P20" s="20"/>
      <c r="Q20" s="18">
        <v>0</v>
      </c>
      <c r="R20" s="20"/>
      <c r="S20" s="18">
        <v>256986489</v>
      </c>
    </row>
    <row r="21" spans="1:19" ht="36.75" customHeight="1" x14ac:dyDescent="0.45">
      <c r="A21" s="5" t="s">
        <v>63</v>
      </c>
      <c r="C21" s="6" t="s">
        <v>159</v>
      </c>
      <c r="E21" s="6" t="s">
        <v>65</v>
      </c>
      <c r="G21" s="6" t="s">
        <v>54</v>
      </c>
      <c r="I21" s="18">
        <v>303985472</v>
      </c>
      <c r="J21" s="20"/>
      <c r="K21" s="18">
        <v>0</v>
      </c>
      <c r="L21" s="20"/>
      <c r="M21" s="18">
        <v>303985472</v>
      </c>
      <c r="N21" s="20"/>
      <c r="O21" s="18">
        <v>1783368014</v>
      </c>
      <c r="P21" s="20"/>
      <c r="Q21" s="18">
        <v>0</v>
      </c>
      <c r="R21" s="20"/>
      <c r="S21" s="18">
        <v>1783368014</v>
      </c>
    </row>
    <row r="22" spans="1:19" ht="36.75" customHeight="1" x14ac:dyDescent="0.45">
      <c r="A22" s="5" t="s">
        <v>66</v>
      </c>
      <c r="C22" s="6" t="s">
        <v>160</v>
      </c>
      <c r="E22" s="6" t="s">
        <v>68</v>
      </c>
      <c r="G22" s="6" t="s">
        <v>69</v>
      </c>
      <c r="I22" s="18">
        <v>324427844</v>
      </c>
      <c r="J22" s="20"/>
      <c r="K22" s="18">
        <v>0</v>
      </c>
      <c r="L22" s="20"/>
      <c r="M22" s="18">
        <v>324427844</v>
      </c>
      <c r="N22" s="20"/>
      <c r="O22" s="18">
        <v>2046177136</v>
      </c>
      <c r="P22" s="20"/>
      <c r="Q22" s="18">
        <v>0</v>
      </c>
      <c r="R22" s="20"/>
      <c r="S22" s="18">
        <v>2046177136</v>
      </c>
    </row>
    <row r="23" spans="1:19" ht="36.75" customHeight="1" x14ac:dyDescent="0.45">
      <c r="A23" s="5" t="s">
        <v>70</v>
      </c>
      <c r="C23" s="6" t="s">
        <v>72</v>
      </c>
      <c r="E23" s="6" t="s">
        <v>72</v>
      </c>
      <c r="G23" s="6" t="s">
        <v>73</v>
      </c>
      <c r="I23" s="18">
        <v>1574012</v>
      </c>
      <c r="J23" s="20"/>
      <c r="K23" s="18">
        <v>0</v>
      </c>
      <c r="L23" s="20"/>
      <c r="M23" s="18">
        <v>1574012</v>
      </c>
      <c r="N23" s="20"/>
      <c r="O23" s="18">
        <v>1574012</v>
      </c>
      <c r="P23" s="20"/>
      <c r="Q23" s="18">
        <v>0</v>
      </c>
      <c r="R23" s="20"/>
      <c r="S23" s="18">
        <v>1574012</v>
      </c>
    </row>
    <row r="24" spans="1:19" ht="36.75" customHeight="1" x14ac:dyDescent="0.45">
      <c r="A24" s="5" t="s">
        <v>161</v>
      </c>
      <c r="C24" s="6" t="s">
        <v>146</v>
      </c>
      <c r="E24" s="6" t="s">
        <v>147</v>
      </c>
      <c r="G24" s="6" t="s">
        <v>113</v>
      </c>
      <c r="I24" s="20"/>
      <c r="J24" s="20"/>
      <c r="K24" s="20"/>
      <c r="L24" s="20"/>
      <c r="M24" s="20"/>
      <c r="N24" s="18"/>
      <c r="O24" s="18">
        <v>3024657534</v>
      </c>
      <c r="P24" s="20"/>
      <c r="Q24" s="18">
        <v>-179654</v>
      </c>
      <c r="R24" s="20"/>
      <c r="S24" s="18">
        <v>3024477880</v>
      </c>
    </row>
    <row r="25" spans="1:19" ht="36.75" customHeight="1" x14ac:dyDescent="0.45">
      <c r="A25" s="5" t="s">
        <v>162</v>
      </c>
      <c r="C25" s="6" t="s">
        <v>146</v>
      </c>
      <c r="E25" s="6" t="s">
        <v>147</v>
      </c>
      <c r="G25" s="6" t="s">
        <v>113</v>
      </c>
      <c r="I25" s="20"/>
      <c r="J25" s="20"/>
      <c r="K25" s="20"/>
      <c r="L25" s="20"/>
      <c r="M25" s="20"/>
      <c r="N25" s="18"/>
      <c r="O25" s="18">
        <v>2958904109</v>
      </c>
      <c r="P25" s="20"/>
      <c r="Q25" s="18">
        <v>-179654</v>
      </c>
      <c r="R25" s="20"/>
      <c r="S25" s="18">
        <v>2958724455</v>
      </c>
    </row>
    <row r="26" spans="1:19" ht="36.75" customHeight="1" x14ac:dyDescent="0.45">
      <c r="A26" s="5" t="s">
        <v>163</v>
      </c>
      <c r="C26" s="6" t="s">
        <v>146</v>
      </c>
      <c r="E26" s="6" t="s">
        <v>147</v>
      </c>
      <c r="G26" s="6" t="s">
        <v>113</v>
      </c>
      <c r="I26" s="20"/>
      <c r="J26" s="20"/>
      <c r="K26" s="20"/>
      <c r="L26" s="20"/>
      <c r="M26" s="20"/>
      <c r="N26" s="18"/>
      <c r="O26" s="18">
        <v>1183561644</v>
      </c>
      <c r="P26" s="20"/>
      <c r="Q26" s="18">
        <v>-71862</v>
      </c>
      <c r="R26" s="20"/>
      <c r="S26" s="18">
        <v>1183489782</v>
      </c>
    </row>
    <row r="27" spans="1:19" ht="36.75" customHeight="1" x14ac:dyDescent="0.45">
      <c r="A27" s="3" t="s">
        <v>18</v>
      </c>
      <c r="I27" s="19">
        <f>SUM(I9:$I$26)</f>
        <v>1609867593</v>
      </c>
      <c r="J27" s="20"/>
      <c r="K27" s="19">
        <f>SUM(K9:$K$26)</f>
        <v>-2227203</v>
      </c>
      <c r="L27" s="20"/>
      <c r="M27" s="19">
        <f>SUM(M9:$M$26)</f>
        <v>1607640390</v>
      </c>
      <c r="N27" s="20"/>
      <c r="O27" s="19">
        <f>SUM(O9:$O$26)</f>
        <v>27045323920</v>
      </c>
      <c r="P27" s="20"/>
      <c r="Q27" s="19">
        <f>SUM(Q9:$Q$26)</f>
        <v>-880305</v>
      </c>
      <c r="R27" s="20"/>
      <c r="S27" s="19">
        <f>SUM(S9:$S$26)</f>
        <v>27044443615</v>
      </c>
    </row>
    <row r="28" spans="1:19" x14ac:dyDescent="0.45">
      <c r="I28" s="21"/>
      <c r="J28" s="20"/>
      <c r="K28" s="21"/>
      <c r="L28" s="20"/>
      <c r="M28" s="21"/>
      <c r="N28" s="20"/>
      <c r="O28" s="21"/>
      <c r="P28" s="20"/>
      <c r="Q28" s="21"/>
      <c r="R28" s="20"/>
      <c r="S28" s="21"/>
    </row>
    <row r="29" spans="1:19" x14ac:dyDescent="0.45"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45"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sheetProtection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rightToLeft="1" view="pageBreakPreview" zoomScale="60" zoomScaleNormal="100" workbookViewId="0">
      <selection sqref="A1:Q24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2.7109375" style="14" customWidth="1"/>
    <col min="4" max="4" width="1.42578125" style="14" customWidth="1"/>
    <col min="5" max="5" width="17" style="14" customWidth="1"/>
    <col min="6" max="6" width="1.42578125" style="14" customWidth="1"/>
    <col min="7" max="7" width="17" style="14" customWidth="1"/>
    <col min="8" max="8" width="1.42578125" style="14" customWidth="1"/>
    <col min="9" max="9" width="17" style="14" customWidth="1"/>
    <col min="10" max="10" width="1.42578125" style="14" customWidth="1"/>
    <col min="11" max="11" width="12.7109375" style="14" customWidth="1"/>
    <col min="12" max="12" width="1.42578125" style="14" customWidth="1"/>
    <col min="13" max="13" width="20.140625" style="14" bestFit="1" customWidth="1"/>
    <col min="14" max="14" width="1.42578125" style="14" customWidth="1"/>
    <col min="15" max="15" width="20.140625" style="14" bestFit="1" customWidth="1"/>
    <col min="16" max="16" width="1.42578125" style="14" customWidth="1"/>
    <col min="17" max="17" width="21.28515625" style="14" bestFit="1" customWidth="1"/>
    <col min="18" max="16384" width="9.140625" style="14"/>
  </cols>
  <sheetData>
    <row r="1" spans="1:17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x14ac:dyDescent="0.45">
      <c r="A5" s="24" t="s">
        <v>164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21" x14ac:dyDescent="0.45">
      <c r="C7" s="25" t="s">
        <v>133</v>
      </c>
      <c r="D7" s="26"/>
      <c r="E7" s="26"/>
      <c r="F7" s="26"/>
      <c r="G7" s="26"/>
      <c r="H7" s="26"/>
      <c r="I7" s="26"/>
      <c r="K7" s="25" t="s">
        <v>7</v>
      </c>
      <c r="L7" s="26"/>
      <c r="M7" s="26"/>
      <c r="N7" s="26"/>
      <c r="O7" s="26"/>
      <c r="P7" s="26"/>
      <c r="Q7" s="26"/>
    </row>
    <row r="8" spans="1:17" ht="42" x14ac:dyDescent="0.45">
      <c r="A8" s="10" t="s">
        <v>119</v>
      </c>
      <c r="C8" s="2" t="s">
        <v>9</v>
      </c>
      <c r="E8" s="2" t="s">
        <v>11</v>
      </c>
      <c r="G8" s="2" t="s">
        <v>165</v>
      </c>
      <c r="I8" s="2" t="s">
        <v>166</v>
      </c>
      <c r="K8" s="2" t="s">
        <v>9</v>
      </c>
      <c r="M8" s="2" t="s">
        <v>11</v>
      </c>
      <c r="O8" s="2" t="s">
        <v>165</v>
      </c>
      <c r="Q8" s="2" t="s">
        <v>166</v>
      </c>
    </row>
    <row r="9" spans="1:17" ht="37.5" x14ac:dyDescent="0.45">
      <c r="A9" s="5" t="s">
        <v>34</v>
      </c>
      <c r="C9" s="7">
        <v>5220</v>
      </c>
      <c r="E9" s="7">
        <v>5220000000</v>
      </c>
      <c r="G9" s="7">
        <v>3861273019</v>
      </c>
      <c r="I9" s="7">
        <v>1358726981</v>
      </c>
      <c r="K9" s="7">
        <v>5220</v>
      </c>
      <c r="M9" s="18">
        <v>5220000000</v>
      </c>
      <c r="N9" s="20"/>
      <c r="O9" s="18">
        <v>3861273019</v>
      </c>
      <c r="P9" s="20"/>
      <c r="Q9" s="18">
        <v>1358726981</v>
      </c>
    </row>
    <row r="10" spans="1:17" ht="37.5" x14ac:dyDescent="0.45">
      <c r="A10" s="5" t="s">
        <v>40</v>
      </c>
      <c r="J10" s="6"/>
      <c r="K10" s="7">
        <v>2100</v>
      </c>
      <c r="M10" s="18">
        <v>2057507226</v>
      </c>
      <c r="N10" s="20"/>
      <c r="O10" s="18">
        <v>2222254037</v>
      </c>
      <c r="P10" s="20"/>
      <c r="Q10" s="18">
        <v>-164746811</v>
      </c>
    </row>
    <row r="11" spans="1:17" x14ac:dyDescent="0.45">
      <c r="A11" s="5" t="s">
        <v>17</v>
      </c>
      <c r="C11" s="7">
        <v>2182267</v>
      </c>
      <c r="E11" s="7">
        <v>31907433269</v>
      </c>
      <c r="G11" s="7">
        <v>29163182255</v>
      </c>
      <c r="I11" s="7">
        <v>2744251014</v>
      </c>
      <c r="K11" s="7">
        <v>90484312</v>
      </c>
      <c r="M11" s="18">
        <v>1163212013021</v>
      </c>
      <c r="N11" s="20"/>
      <c r="O11" s="18">
        <v>1212184147122</v>
      </c>
      <c r="P11" s="20"/>
      <c r="Q11" s="18">
        <v>-48972134101</v>
      </c>
    </row>
    <row r="12" spans="1:17" x14ac:dyDescent="0.45">
      <c r="A12" s="3" t="s">
        <v>18</v>
      </c>
      <c r="C12" s="3">
        <f>SUM(C9:$C$11)</f>
        <v>2187487</v>
      </c>
      <c r="E12" s="3">
        <f>SUM(E9:$E$11)</f>
        <v>37127433269</v>
      </c>
      <c r="G12" s="3">
        <f>SUM(G9:$G$11)</f>
        <v>33024455274</v>
      </c>
      <c r="I12" s="3">
        <f>SUM(I9:$I$11)</f>
        <v>4102977995</v>
      </c>
      <c r="K12" s="3">
        <f>SUM(K9:$K$11)</f>
        <v>90491632</v>
      </c>
      <c r="M12" s="19">
        <f>SUM(M9:$M$11)</f>
        <v>1170489520247</v>
      </c>
      <c r="N12" s="20"/>
      <c r="O12" s="19">
        <f>SUM(O9:$O$11)</f>
        <v>1218267674178</v>
      </c>
      <c r="P12" s="20"/>
      <c r="Q12" s="19">
        <f>SUM(Q9:$Q$11)</f>
        <v>-47778153931</v>
      </c>
    </row>
    <row r="13" spans="1:17" x14ac:dyDescent="0.45">
      <c r="C13" s="4"/>
      <c r="E13" s="4"/>
      <c r="G13" s="4"/>
      <c r="I13" s="4"/>
      <c r="K13" s="4"/>
      <c r="M13" s="4"/>
      <c r="O13" s="4"/>
      <c r="Q13" s="4"/>
    </row>
    <row r="15" spans="1:17" x14ac:dyDescent="0.45">
      <c r="A15" s="30" t="s">
        <v>167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</row>
  </sheetData>
  <sheetProtection sheet="1" objects="1" scenarios="1"/>
  <mergeCells count="7">
    <mergeCell ref="A15:Q1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view="pageBreakPreview" zoomScale="60" zoomScaleNormal="100" workbookViewId="0">
      <selection sqref="A1:Q24"/>
    </sheetView>
  </sheetViews>
  <sheetFormatPr defaultRowHeight="18.75" x14ac:dyDescent="0.45"/>
  <cols>
    <col min="1" max="1" width="33.85546875" style="14" customWidth="1"/>
    <col min="2" max="2" width="1.42578125" style="14" customWidth="1"/>
    <col min="3" max="3" width="16.140625" style="14" bestFit="1" customWidth="1"/>
    <col min="4" max="4" width="1.42578125" style="14" customWidth="1"/>
    <col min="5" max="5" width="26.140625" style="14" bestFit="1" customWidth="1"/>
    <col min="6" max="6" width="1.42578125" style="14" customWidth="1"/>
    <col min="7" max="7" width="21.5703125" style="14" bestFit="1" customWidth="1"/>
    <col min="8" max="8" width="1.42578125" style="14" customWidth="1"/>
    <col min="9" max="9" width="20.5703125" style="14" bestFit="1" customWidth="1"/>
    <col min="10" max="10" width="1.42578125" style="14" customWidth="1"/>
    <col min="11" max="11" width="16.140625" style="14" bestFit="1" customWidth="1"/>
    <col min="12" max="12" width="1.42578125" style="14" customWidth="1"/>
    <col min="13" max="13" width="26.140625" style="14" bestFit="1" customWidth="1"/>
    <col min="14" max="14" width="1.42578125" style="14" customWidth="1"/>
    <col min="15" max="15" width="21.140625" style="14" bestFit="1" customWidth="1"/>
    <col min="16" max="16" width="1.42578125" style="14" customWidth="1"/>
    <col min="17" max="17" width="20.140625" style="14" bestFit="1" customWidth="1"/>
    <col min="18" max="18" width="2" style="14" customWidth="1"/>
    <col min="19" max="16384" width="9.140625" style="14"/>
  </cols>
  <sheetData>
    <row r="1" spans="1:17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x14ac:dyDescent="0.45">
      <c r="A5" s="24" t="s">
        <v>168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21" x14ac:dyDescent="0.45">
      <c r="C7" s="25" t="s">
        <v>133</v>
      </c>
      <c r="D7" s="26"/>
      <c r="E7" s="26"/>
      <c r="F7" s="26"/>
      <c r="G7" s="26"/>
      <c r="H7" s="26"/>
      <c r="I7" s="26"/>
      <c r="K7" s="25" t="s">
        <v>7</v>
      </c>
      <c r="L7" s="26"/>
      <c r="M7" s="26"/>
      <c r="N7" s="26"/>
      <c r="O7" s="26"/>
      <c r="P7" s="26"/>
      <c r="Q7" s="26"/>
    </row>
    <row r="8" spans="1:17" ht="42" x14ac:dyDescent="0.45">
      <c r="A8" s="10" t="s">
        <v>119</v>
      </c>
      <c r="C8" s="2" t="s">
        <v>9</v>
      </c>
      <c r="E8" s="2" t="s">
        <v>11</v>
      </c>
      <c r="G8" s="2" t="s">
        <v>165</v>
      </c>
      <c r="I8" s="2" t="s">
        <v>169</v>
      </c>
      <c r="K8" s="2" t="s">
        <v>9</v>
      </c>
      <c r="M8" s="2" t="s">
        <v>11</v>
      </c>
      <c r="O8" s="2" t="s">
        <v>165</v>
      </c>
      <c r="Q8" s="2" t="s">
        <v>169</v>
      </c>
    </row>
    <row r="9" spans="1:17" ht="26.25" customHeight="1" x14ac:dyDescent="0.45">
      <c r="A9" s="5" t="s">
        <v>34</v>
      </c>
      <c r="C9" s="7">
        <v>0</v>
      </c>
      <c r="E9" s="18">
        <v>0</v>
      </c>
      <c r="F9" s="20"/>
      <c r="G9" s="18">
        <v>1054108477</v>
      </c>
      <c r="H9" s="20"/>
      <c r="I9" s="18">
        <v>-1054108477</v>
      </c>
      <c r="M9" s="20"/>
      <c r="N9" s="20"/>
      <c r="O9" s="20"/>
      <c r="P9" s="20"/>
      <c r="Q9" s="20"/>
    </row>
    <row r="10" spans="1:17" ht="26.25" customHeight="1" x14ac:dyDescent="0.45">
      <c r="A10" s="5" t="s">
        <v>40</v>
      </c>
      <c r="C10" s="7">
        <v>4000</v>
      </c>
      <c r="E10" s="18">
        <v>3997100000</v>
      </c>
      <c r="F10" s="20"/>
      <c r="G10" s="18">
        <v>3997100000</v>
      </c>
      <c r="H10" s="20"/>
      <c r="I10" s="18">
        <v>0</v>
      </c>
      <c r="K10" s="7">
        <v>4000</v>
      </c>
      <c r="M10" s="18">
        <v>3997100000</v>
      </c>
      <c r="N10" s="20"/>
      <c r="O10" s="18">
        <v>3518287194</v>
      </c>
      <c r="P10" s="20"/>
      <c r="Q10" s="18">
        <v>478812806</v>
      </c>
    </row>
    <row r="11" spans="1:17" ht="26.25" customHeight="1" x14ac:dyDescent="0.45">
      <c r="A11" s="5" t="s">
        <v>44</v>
      </c>
      <c r="C11" s="7">
        <v>24920</v>
      </c>
      <c r="E11" s="18">
        <v>24727619469</v>
      </c>
      <c r="F11" s="20"/>
      <c r="G11" s="18">
        <v>24129973077</v>
      </c>
      <c r="H11" s="20"/>
      <c r="I11" s="18">
        <v>597646392</v>
      </c>
      <c r="K11" s="7">
        <v>24920</v>
      </c>
      <c r="M11" s="18">
        <v>24727619469</v>
      </c>
      <c r="N11" s="20"/>
      <c r="O11" s="18">
        <v>22719303474</v>
      </c>
      <c r="P11" s="20"/>
      <c r="Q11" s="18">
        <v>2008315995</v>
      </c>
    </row>
    <row r="12" spans="1:17" ht="26.25" customHeight="1" x14ac:dyDescent="0.45">
      <c r="A12" s="5" t="s">
        <v>47</v>
      </c>
      <c r="C12" s="7">
        <v>2100</v>
      </c>
      <c r="E12" s="18">
        <v>2140447050</v>
      </c>
      <c r="F12" s="20"/>
      <c r="G12" s="18">
        <v>2140447050</v>
      </c>
      <c r="H12" s="20"/>
      <c r="I12" s="18">
        <v>0</v>
      </c>
      <c r="K12" s="7">
        <v>2100</v>
      </c>
      <c r="M12" s="18">
        <v>2140447050</v>
      </c>
      <c r="N12" s="20"/>
      <c r="O12" s="18">
        <v>2140447050</v>
      </c>
      <c r="P12" s="20"/>
      <c r="Q12" s="18">
        <v>0</v>
      </c>
    </row>
    <row r="13" spans="1:17" ht="26.25" customHeight="1" x14ac:dyDescent="0.45">
      <c r="A13" s="5" t="s">
        <v>50</v>
      </c>
      <c r="C13" s="7">
        <v>17000</v>
      </c>
      <c r="E13" s="18">
        <v>10617296875</v>
      </c>
      <c r="F13" s="20"/>
      <c r="G13" s="18">
        <v>10617296875</v>
      </c>
      <c r="H13" s="20"/>
      <c r="I13" s="18">
        <v>0</v>
      </c>
      <c r="K13" s="7">
        <v>17000</v>
      </c>
      <c r="M13" s="18">
        <v>10617296875</v>
      </c>
      <c r="N13" s="20"/>
      <c r="O13" s="18">
        <v>10617296875</v>
      </c>
      <c r="P13" s="20"/>
      <c r="Q13" s="18">
        <v>0</v>
      </c>
    </row>
    <row r="14" spans="1:17" ht="26.25" customHeight="1" x14ac:dyDescent="0.45">
      <c r="A14" s="5" t="s">
        <v>55</v>
      </c>
      <c r="C14" s="7">
        <v>4800</v>
      </c>
      <c r="E14" s="18">
        <v>4796520000</v>
      </c>
      <c r="F14" s="20"/>
      <c r="G14" s="18">
        <v>4796520000</v>
      </c>
      <c r="H14" s="20"/>
      <c r="I14" s="18">
        <v>0</v>
      </c>
      <c r="K14" s="7">
        <v>4800</v>
      </c>
      <c r="M14" s="18">
        <v>4796520000</v>
      </c>
      <c r="N14" s="20"/>
      <c r="O14" s="18">
        <v>4815706080</v>
      </c>
      <c r="P14" s="20"/>
      <c r="Q14" s="18">
        <v>-19186080</v>
      </c>
    </row>
    <row r="15" spans="1:17" ht="26.25" customHeight="1" x14ac:dyDescent="0.45">
      <c r="A15" s="5" t="s">
        <v>59</v>
      </c>
      <c r="C15" s="7">
        <v>2810</v>
      </c>
      <c r="E15" s="18">
        <v>2690028314</v>
      </c>
      <c r="F15" s="20"/>
      <c r="G15" s="18">
        <v>2690028314</v>
      </c>
      <c r="H15" s="20"/>
      <c r="I15" s="18">
        <v>0</v>
      </c>
      <c r="K15" s="7">
        <v>2810</v>
      </c>
      <c r="M15" s="18">
        <v>2690028314</v>
      </c>
      <c r="N15" s="20"/>
      <c r="O15" s="18">
        <v>2695644240</v>
      </c>
      <c r="P15" s="20"/>
      <c r="Q15" s="18">
        <v>-5615926</v>
      </c>
    </row>
    <row r="16" spans="1:17" ht="26.25" customHeight="1" x14ac:dyDescent="0.45">
      <c r="A16" s="5" t="s">
        <v>63</v>
      </c>
      <c r="C16" s="7">
        <v>19500</v>
      </c>
      <c r="E16" s="18">
        <v>19485862500</v>
      </c>
      <c r="F16" s="20"/>
      <c r="G16" s="18">
        <v>19096145250</v>
      </c>
      <c r="H16" s="20"/>
      <c r="I16" s="18">
        <v>389717250</v>
      </c>
      <c r="K16" s="7">
        <v>19500</v>
      </c>
      <c r="M16" s="18">
        <v>19485862500</v>
      </c>
      <c r="N16" s="20"/>
      <c r="O16" s="18">
        <v>19070813629</v>
      </c>
      <c r="P16" s="20"/>
      <c r="Q16" s="18">
        <v>415048871</v>
      </c>
    </row>
    <row r="17" spans="1:17" ht="26.25" customHeight="1" x14ac:dyDescent="0.45">
      <c r="A17" s="5" t="s">
        <v>17</v>
      </c>
      <c r="C17" s="7">
        <v>1253643247</v>
      </c>
      <c r="E17" s="18">
        <v>15094920261494</v>
      </c>
      <c r="F17" s="20"/>
      <c r="G17" s="18">
        <v>17895669024557</v>
      </c>
      <c r="H17" s="20"/>
      <c r="I17" s="18">
        <v>-2800748763063</v>
      </c>
      <c r="K17" s="7">
        <v>1253643247</v>
      </c>
      <c r="M17" s="18">
        <v>15094920261494</v>
      </c>
      <c r="N17" s="20"/>
      <c r="O17" s="18">
        <v>16760452727271</v>
      </c>
      <c r="P17" s="20"/>
      <c r="Q17" s="18">
        <v>-1665532465777</v>
      </c>
    </row>
    <row r="18" spans="1:17" ht="26.25" customHeight="1" x14ac:dyDescent="0.45">
      <c r="A18" s="5" t="s">
        <v>66</v>
      </c>
      <c r="C18" s="7">
        <v>22500</v>
      </c>
      <c r="E18" s="18">
        <v>14839233750</v>
      </c>
      <c r="F18" s="20"/>
      <c r="G18" s="18">
        <v>14839233750</v>
      </c>
      <c r="H18" s="20"/>
      <c r="I18" s="18">
        <v>0</v>
      </c>
      <c r="K18" s="7">
        <v>22500</v>
      </c>
      <c r="M18" s="18">
        <v>14839233750</v>
      </c>
      <c r="N18" s="20"/>
      <c r="O18" s="18">
        <v>14839233750</v>
      </c>
      <c r="P18" s="20"/>
      <c r="Q18" s="18">
        <v>0</v>
      </c>
    </row>
    <row r="19" spans="1:17" ht="26.25" customHeight="1" x14ac:dyDescent="0.45">
      <c r="A19" s="5" t="s">
        <v>70</v>
      </c>
      <c r="C19" s="7">
        <v>200</v>
      </c>
      <c r="E19" s="18">
        <v>195857900</v>
      </c>
      <c r="F19" s="20"/>
      <c r="G19" s="18">
        <v>190538040</v>
      </c>
      <c r="H19" s="20"/>
      <c r="I19" s="18">
        <v>5319860</v>
      </c>
      <c r="K19" s="7">
        <v>200</v>
      </c>
      <c r="M19" s="18">
        <v>195857900</v>
      </c>
      <c r="N19" s="20"/>
      <c r="O19" s="18">
        <v>190538040</v>
      </c>
      <c r="P19" s="20"/>
      <c r="Q19" s="18">
        <v>5319860</v>
      </c>
    </row>
    <row r="20" spans="1:17" ht="26.25" customHeight="1" x14ac:dyDescent="0.45">
      <c r="A20" s="3" t="s">
        <v>18</v>
      </c>
      <c r="C20" s="3">
        <f>SUM(C9:$C$19)</f>
        <v>1253741077</v>
      </c>
      <c r="E20" s="19">
        <f>SUM(E9:$E$19)</f>
        <v>15178410227352</v>
      </c>
      <c r="F20" s="20"/>
      <c r="G20" s="19">
        <f>SUM(G9:$G$19)</f>
        <v>17979220415390</v>
      </c>
      <c r="H20" s="20"/>
      <c r="I20" s="19">
        <f>SUM(I9:$I$19)</f>
        <v>-2800810188038</v>
      </c>
      <c r="K20" s="3">
        <f>SUM(K9:$K$19)</f>
        <v>1253741077</v>
      </c>
      <c r="M20" s="19">
        <f>SUM(M9:$M$19)</f>
        <v>15178410227352</v>
      </c>
      <c r="N20" s="20"/>
      <c r="O20" s="19">
        <f>SUM(O9:$O$19)</f>
        <v>16841059997603</v>
      </c>
      <c r="P20" s="20"/>
      <c r="Q20" s="19">
        <f>SUM(Q9:$Q$19)</f>
        <v>-1662649770251</v>
      </c>
    </row>
    <row r="21" spans="1:17" x14ac:dyDescent="0.45">
      <c r="C21" s="4"/>
      <c r="E21" s="4"/>
      <c r="G21" s="4"/>
      <c r="I21" s="4"/>
      <c r="K21" s="4"/>
      <c r="M21" s="4"/>
      <c r="O21" s="4"/>
      <c r="Q21" s="4"/>
    </row>
    <row r="23" spans="1:17" x14ac:dyDescent="0.45">
      <c r="A23" s="30" t="s">
        <v>167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</sheetData>
  <sheetProtection sheet="1" objects="1" scenario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sqref="A1:U24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7" style="14" customWidth="1"/>
    <col min="4" max="4" width="1.42578125" style="14" customWidth="1"/>
    <col min="5" max="5" width="24" style="14" bestFit="1" customWidth="1"/>
    <col min="6" max="6" width="1.42578125" style="14" customWidth="1"/>
    <col min="7" max="7" width="17" style="14" customWidth="1"/>
    <col min="8" max="8" width="1.42578125" style="14" customWidth="1"/>
    <col min="9" max="9" width="20.5703125" style="14" bestFit="1" customWidth="1"/>
    <col min="10" max="10" width="1.42578125" style="14" customWidth="1"/>
    <col min="11" max="11" width="10.7109375" style="14" customWidth="1"/>
    <col min="12" max="12" width="1.42578125" style="14" customWidth="1"/>
    <col min="13" max="13" width="20.5703125" style="14" bestFit="1" customWidth="1"/>
    <col min="14" max="14" width="1.42578125" style="14" customWidth="1"/>
    <col min="15" max="15" width="24" style="14" bestFit="1" customWidth="1"/>
    <col min="16" max="16" width="1.42578125" style="14" customWidth="1"/>
    <col min="17" max="17" width="17.7109375" style="14" bestFit="1" customWidth="1"/>
    <col min="18" max="18" width="1.42578125" style="14" customWidth="1"/>
    <col min="19" max="19" width="20.5703125" style="14" bestFit="1" customWidth="1"/>
    <col min="20" max="20" width="1.42578125" style="14" customWidth="1"/>
    <col min="21" max="21" width="10.7109375" style="14" customWidth="1"/>
    <col min="22" max="16384" width="9.140625" style="14"/>
  </cols>
  <sheetData>
    <row r="1" spans="1:21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5" spans="1:21" ht="21" x14ac:dyDescent="0.45">
      <c r="A5" s="24" t="s">
        <v>170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7" spans="1:21" ht="21" x14ac:dyDescent="0.45">
      <c r="C7" s="25" t="s">
        <v>133</v>
      </c>
      <c r="D7" s="26"/>
      <c r="E7" s="26"/>
      <c r="F7" s="26"/>
      <c r="G7" s="26"/>
      <c r="H7" s="26"/>
      <c r="I7" s="26"/>
      <c r="J7" s="26"/>
      <c r="K7" s="26"/>
      <c r="M7" s="25" t="s">
        <v>7</v>
      </c>
      <c r="N7" s="26"/>
      <c r="O7" s="26"/>
      <c r="P7" s="26"/>
      <c r="Q7" s="26"/>
      <c r="R7" s="26"/>
      <c r="S7" s="26"/>
      <c r="T7" s="26"/>
      <c r="U7" s="26"/>
    </row>
    <row r="8" spans="1:21" ht="63" x14ac:dyDescent="0.45">
      <c r="A8" s="1" t="s">
        <v>171</v>
      </c>
      <c r="C8" s="2" t="s">
        <v>131</v>
      </c>
      <c r="E8" s="2" t="s">
        <v>172</v>
      </c>
      <c r="G8" s="2" t="s">
        <v>173</v>
      </c>
      <c r="I8" s="2" t="s">
        <v>174</v>
      </c>
      <c r="K8" s="2" t="s">
        <v>175</v>
      </c>
      <c r="M8" s="2" t="s">
        <v>131</v>
      </c>
      <c r="O8" s="2" t="s">
        <v>172</v>
      </c>
      <c r="Q8" s="2" t="s">
        <v>173</v>
      </c>
      <c r="S8" s="2" t="s">
        <v>174</v>
      </c>
      <c r="U8" s="2" t="s">
        <v>175</v>
      </c>
    </row>
    <row r="9" spans="1:21" x14ac:dyDescent="0.45">
      <c r="A9" s="5" t="s">
        <v>17</v>
      </c>
      <c r="C9" s="7">
        <v>0</v>
      </c>
      <c r="E9" s="18">
        <v>-2800748763063</v>
      </c>
      <c r="F9" s="20"/>
      <c r="G9" s="18">
        <v>2744251014</v>
      </c>
      <c r="H9" s="20"/>
      <c r="I9" s="18">
        <v>-2798004512049</v>
      </c>
      <c r="K9" s="8">
        <v>1.0010400960119878</v>
      </c>
      <c r="M9" s="18">
        <v>342177050320</v>
      </c>
      <c r="N9" s="20"/>
      <c r="O9" s="18">
        <v>-1665532465777</v>
      </c>
      <c r="P9" s="20"/>
      <c r="Q9" s="18">
        <v>-48972134101</v>
      </c>
      <c r="R9" s="20"/>
      <c r="S9" s="18">
        <v>-1372327549558</v>
      </c>
      <c r="U9" s="8">
        <v>-1.0232044965943901</v>
      </c>
    </row>
    <row r="10" spans="1:21" x14ac:dyDescent="0.45">
      <c r="A10" s="3" t="s">
        <v>18</v>
      </c>
      <c r="C10" s="3">
        <f>SUM(C9:$C$9)</f>
        <v>0</v>
      </c>
      <c r="E10" s="19">
        <f>SUM(E9:$E$9)</f>
        <v>-2800748763063</v>
      </c>
      <c r="F10" s="20"/>
      <c r="G10" s="19">
        <f>SUM(G9:$G$9)</f>
        <v>2744251014</v>
      </c>
      <c r="H10" s="20"/>
      <c r="I10" s="19">
        <f>SUM(I9:$I$9)</f>
        <v>-2798004512049</v>
      </c>
      <c r="K10" s="9">
        <f>SUM(K9:$K$9)</f>
        <v>1.0010400960119878</v>
      </c>
      <c r="M10" s="19">
        <f>SUM(M9:$M$9)</f>
        <v>342177050320</v>
      </c>
      <c r="N10" s="20"/>
      <c r="O10" s="19">
        <f>SUM(O9:$O$9)</f>
        <v>-1665532465777</v>
      </c>
      <c r="P10" s="20"/>
      <c r="Q10" s="19">
        <f>SUM(Q9:$Q$9)</f>
        <v>-48972134101</v>
      </c>
      <c r="R10" s="20"/>
      <c r="S10" s="19">
        <f>SUM(S9:$S$9)</f>
        <v>-1372327549558</v>
      </c>
      <c r="U10" s="9">
        <f>SUM(U9:$U$9)</f>
        <v>-1.0232044965943901</v>
      </c>
    </row>
    <row r="11" spans="1:21" x14ac:dyDescent="0.45">
      <c r="C11" s="4"/>
      <c r="E11" s="21"/>
      <c r="F11" s="20"/>
      <c r="G11" s="21"/>
      <c r="H11" s="20"/>
      <c r="I11" s="21"/>
      <c r="K11" s="4"/>
      <c r="M11" s="21"/>
      <c r="N11" s="20"/>
      <c r="O11" s="21"/>
      <c r="P11" s="20"/>
      <c r="Q11" s="21"/>
      <c r="R11" s="20"/>
      <c r="S11" s="21"/>
      <c r="U11" s="4"/>
    </row>
  </sheetData>
  <sheetProtection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sqref="A1:Q24"/>
    </sheetView>
  </sheetViews>
  <sheetFormatPr defaultRowHeight="18.75" x14ac:dyDescent="0.45"/>
  <cols>
    <col min="1" max="1" width="31.42578125" style="14" customWidth="1"/>
    <col min="2" max="2" width="1.42578125" style="14" customWidth="1"/>
    <col min="3" max="3" width="17" style="14" customWidth="1"/>
    <col min="4" max="4" width="1.42578125" style="14" customWidth="1"/>
    <col min="5" max="5" width="17" style="14" customWidth="1"/>
    <col min="6" max="6" width="1.42578125" style="14" customWidth="1"/>
    <col min="7" max="7" width="17" style="14" customWidth="1"/>
    <col min="8" max="8" width="1.42578125" style="14" customWidth="1"/>
    <col min="9" max="9" width="17" style="14" customWidth="1"/>
    <col min="10" max="10" width="1.42578125" style="14" customWidth="1"/>
    <col min="11" max="11" width="17" style="14" customWidth="1"/>
    <col min="12" max="12" width="1.42578125" style="14" customWidth="1"/>
    <col min="13" max="13" width="17" style="14" customWidth="1"/>
    <col min="14" max="14" width="1.42578125" style="14" customWidth="1"/>
    <col min="15" max="15" width="17" style="14" customWidth="1"/>
    <col min="16" max="16" width="1.42578125" style="14" customWidth="1"/>
    <col min="17" max="17" width="17" style="14" customWidth="1"/>
    <col min="18" max="16384" width="9.140625" style="14"/>
  </cols>
  <sheetData>
    <row r="1" spans="1:17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x14ac:dyDescent="0.45">
      <c r="A5" s="24" t="s">
        <v>176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21" x14ac:dyDescent="0.45">
      <c r="C7" s="25" t="s">
        <v>133</v>
      </c>
      <c r="D7" s="26"/>
      <c r="E7" s="26"/>
      <c r="F7" s="26"/>
      <c r="G7" s="26"/>
      <c r="H7" s="26"/>
      <c r="I7" s="26"/>
      <c r="J7" s="26"/>
      <c r="K7" s="26"/>
      <c r="M7" s="25" t="s">
        <v>7</v>
      </c>
      <c r="N7" s="26"/>
      <c r="O7" s="26"/>
      <c r="P7" s="26"/>
      <c r="Q7" s="26"/>
    </row>
    <row r="8" spans="1:17" ht="21" x14ac:dyDescent="0.45">
      <c r="C8" s="2" t="s">
        <v>177</v>
      </c>
      <c r="E8" s="2" t="s">
        <v>172</v>
      </c>
      <c r="G8" s="2" t="s">
        <v>173</v>
      </c>
      <c r="I8" s="2" t="s">
        <v>18</v>
      </c>
      <c r="K8" s="2" t="s">
        <v>177</v>
      </c>
      <c r="M8" s="2" t="s">
        <v>172</v>
      </c>
      <c r="O8" s="2" t="s">
        <v>173</v>
      </c>
      <c r="Q8" s="2" t="s">
        <v>18</v>
      </c>
    </row>
    <row r="9" spans="1:17" ht="29.25" customHeight="1" x14ac:dyDescent="0.45">
      <c r="A9" s="5" t="s">
        <v>34</v>
      </c>
      <c r="C9" s="18">
        <v>0</v>
      </c>
      <c r="D9" s="20"/>
      <c r="E9" s="18">
        <v>-1054108477</v>
      </c>
      <c r="F9" s="20"/>
      <c r="G9" s="18">
        <v>1358726981</v>
      </c>
      <c r="H9" s="20"/>
      <c r="I9" s="18">
        <v>304618504</v>
      </c>
      <c r="J9" s="20"/>
      <c r="K9" s="18">
        <v>0</v>
      </c>
      <c r="L9" s="20"/>
      <c r="M9" s="18">
        <v>0</v>
      </c>
      <c r="N9" s="20"/>
      <c r="O9" s="18">
        <v>1358726981</v>
      </c>
      <c r="P9" s="20"/>
      <c r="Q9" s="18">
        <v>1358726981</v>
      </c>
    </row>
    <row r="10" spans="1:17" ht="29.25" customHeight="1" x14ac:dyDescent="0.45">
      <c r="A10" s="5" t="s">
        <v>40</v>
      </c>
      <c r="C10" s="18">
        <v>54821649</v>
      </c>
      <c r="D10" s="20"/>
      <c r="E10" s="18">
        <v>0</v>
      </c>
      <c r="F10" s="20"/>
      <c r="G10" s="18">
        <v>0</v>
      </c>
      <c r="H10" s="20"/>
      <c r="I10" s="18">
        <v>54821649</v>
      </c>
      <c r="J10" s="20"/>
      <c r="K10" s="18">
        <v>353087034</v>
      </c>
      <c r="L10" s="20"/>
      <c r="M10" s="18">
        <v>478812806</v>
      </c>
      <c r="N10" s="20"/>
      <c r="O10" s="18">
        <v>-164746811</v>
      </c>
      <c r="P10" s="20"/>
      <c r="Q10" s="18">
        <v>667153029</v>
      </c>
    </row>
    <row r="11" spans="1:17" ht="29.25" customHeight="1" x14ac:dyDescent="0.45">
      <c r="A11" s="5" t="s">
        <v>44</v>
      </c>
      <c r="C11" s="18">
        <v>330316415</v>
      </c>
      <c r="D11" s="20"/>
      <c r="E11" s="18">
        <v>597646392</v>
      </c>
      <c r="F11" s="20"/>
      <c r="G11" s="18">
        <v>0</v>
      </c>
      <c r="H11" s="20"/>
      <c r="I11" s="18">
        <v>927962807</v>
      </c>
      <c r="J11" s="20"/>
      <c r="K11" s="18">
        <v>2026226323</v>
      </c>
      <c r="L11" s="20"/>
      <c r="M11" s="18">
        <v>2008315995</v>
      </c>
      <c r="N11" s="20"/>
      <c r="O11" s="18">
        <v>0</v>
      </c>
      <c r="P11" s="20"/>
      <c r="Q11" s="18">
        <v>4034542318</v>
      </c>
    </row>
    <row r="12" spans="1:17" ht="29.25" customHeight="1" x14ac:dyDescent="0.45">
      <c r="A12" s="5" t="s">
        <v>47</v>
      </c>
      <c r="C12" s="18">
        <v>28682715</v>
      </c>
      <c r="D12" s="20"/>
      <c r="E12" s="18">
        <v>0</v>
      </c>
      <c r="F12" s="20"/>
      <c r="G12" s="18">
        <v>0</v>
      </c>
      <c r="H12" s="20"/>
      <c r="I12" s="18">
        <v>28682715</v>
      </c>
      <c r="J12" s="20"/>
      <c r="K12" s="18">
        <v>170725936</v>
      </c>
      <c r="L12" s="20"/>
      <c r="M12" s="18">
        <v>0</v>
      </c>
      <c r="N12" s="20"/>
      <c r="O12" s="18">
        <v>0</v>
      </c>
      <c r="P12" s="20"/>
      <c r="Q12" s="18">
        <v>170725936</v>
      </c>
    </row>
    <row r="13" spans="1:17" ht="29.25" customHeight="1" x14ac:dyDescent="0.45">
      <c r="A13" s="5" t="s">
        <v>50</v>
      </c>
      <c r="C13" s="18">
        <v>271148788</v>
      </c>
      <c r="D13" s="20"/>
      <c r="E13" s="18">
        <v>0</v>
      </c>
      <c r="F13" s="20"/>
      <c r="G13" s="18">
        <v>0</v>
      </c>
      <c r="H13" s="20"/>
      <c r="I13" s="18">
        <v>271148788</v>
      </c>
      <c r="J13" s="20"/>
      <c r="K13" s="18">
        <v>1554373128</v>
      </c>
      <c r="L13" s="20"/>
      <c r="M13" s="18">
        <v>0</v>
      </c>
      <c r="N13" s="20"/>
      <c r="O13" s="18">
        <v>0</v>
      </c>
      <c r="P13" s="20"/>
      <c r="Q13" s="18">
        <v>1554373128</v>
      </c>
    </row>
    <row r="14" spans="1:17" ht="29.25" customHeight="1" x14ac:dyDescent="0.45">
      <c r="A14" s="5" t="s">
        <v>55</v>
      </c>
      <c r="C14" s="18">
        <v>70838867</v>
      </c>
      <c r="D14" s="20"/>
      <c r="E14" s="18">
        <v>0</v>
      </c>
      <c r="F14" s="20"/>
      <c r="G14" s="18">
        <v>0</v>
      </c>
      <c r="H14" s="20"/>
      <c r="I14" s="18">
        <v>70838867</v>
      </c>
      <c r="J14" s="20"/>
      <c r="K14" s="18">
        <v>414716677</v>
      </c>
      <c r="L14" s="20"/>
      <c r="M14" s="18">
        <v>-19186080</v>
      </c>
      <c r="N14" s="20"/>
      <c r="O14" s="18">
        <v>0</v>
      </c>
      <c r="P14" s="20"/>
      <c r="Q14" s="18">
        <v>395530597</v>
      </c>
    </row>
    <row r="15" spans="1:17" ht="29.25" customHeight="1" x14ac:dyDescent="0.45">
      <c r="A15" s="5" t="s">
        <v>59</v>
      </c>
      <c r="C15" s="18">
        <v>43888815</v>
      </c>
      <c r="D15" s="20"/>
      <c r="E15" s="18">
        <v>0</v>
      </c>
      <c r="F15" s="20"/>
      <c r="G15" s="18">
        <v>0</v>
      </c>
      <c r="H15" s="20"/>
      <c r="I15" s="18">
        <v>43888815</v>
      </c>
      <c r="J15" s="20"/>
      <c r="K15" s="18">
        <v>256986489</v>
      </c>
      <c r="L15" s="20"/>
      <c r="M15" s="18">
        <v>-5615926</v>
      </c>
      <c r="N15" s="20"/>
      <c r="O15" s="18">
        <v>0</v>
      </c>
      <c r="P15" s="20"/>
      <c r="Q15" s="18">
        <v>251370563</v>
      </c>
    </row>
    <row r="16" spans="1:17" ht="29.25" customHeight="1" x14ac:dyDescent="0.45">
      <c r="A16" s="5" t="s">
        <v>63</v>
      </c>
      <c r="C16" s="18">
        <v>303985472</v>
      </c>
      <c r="D16" s="20"/>
      <c r="E16" s="18">
        <v>389717250</v>
      </c>
      <c r="F16" s="20"/>
      <c r="G16" s="18">
        <v>0</v>
      </c>
      <c r="H16" s="20"/>
      <c r="I16" s="18">
        <v>693702722</v>
      </c>
      <c r="J16" s="20"/>
      <c r="K16" s="18">
        <v>1783368014</v>
      </c>
      <c r="L16" s="20"/>
      <c r="M16" s="18">
        <v>415048871</v>
      </c>
      <c r="N16" s="20"/>
      <c r="O16" s="18">
        <v>0</v>
      </c>
      <c r="P16" s="20"/>
      <c r="Q16" s="18">
        <v>2198416885</v>
      </c>
    </row>
    <row r="17" spans="1:17" ht="29.25" customHeight="1" x14ac:dyDescent="0.45">
      <c r="A17" s="5" t="s">
        <v>66</v>
      </c>
      <c r="C17" s="18">
        <v>324427844</v>
      </c>
      <c r="D17" s="20"/>
      <c r="E17" s="18">
        <v>0</v>
      </c>
      <c r="F17" s="20"/>
      <c r="G17" s="18">
        <v>0</v>
      </c>
      <c r="H17" s="20"/>
      <c r="I17" s="18">
        <v>324427844</v>
      </c>
      <c r="J17" s="20"/>
      <c r="K17" s="18">
        <v>2046177136</v>
      </c>
      <c r="L17" s="20"/>
      <c r="M17" s="18">
        <v>0</v>
      </c>
      <c r="N17" s="20"/>
      <c r="O17" s="18">
        <v>0</v>
      </c>
      <c r="P17" s="20"/>
      <c r="Q17" s="18">
        <v>2046177136</v>
      </c>
    </row>
    <row r="18" spans="1:17" ht="29.25" customHeight="1" x14ac:dyDescent="0.45">
      <c r="A18" s="5" t="s">
        <v>70</v>
      </c>
      <c r="C18" s="18">
        <v>1574012</v>
      </c>
      <c r="D18" s="20"/>
      <c r="E18" s="18">
        <v>5319860</v>
      </c>
      <c r="F18" s="20"/>
      <c r="G18" s="18">
        <v>0</v>
      </c>
      <c r="H18" s="20"/>
      <c r="I18" s="18">
        <v>6893872</v>
      </c>
      <c r="J18" s="20"/>
      <c r="K18" s="18">
        <v>1574012</v>
      </c>
      <c r="L18" s="20"/>
      <c r="M18" s="18">
        <v>5319860</v>
      </c>
      <c r="N18" s="20"/>
      <c r="O18" s="18">
        <v>0</v>
      </c>
      <c r="P18" s="20"/>
      <c r="Q18" s="18">
        <v>6893872</v>
      </c>
    </row>
    <row r="19" spans="1:17" ht="29.25" customHeight="1" x14ac:dyDescent="0.45">
      <c r="A19" s="3" t="s">
        <v>18</v>
      </c>
      <c r="C19" s="19">
        <f>SUM(C9:$C$18)</f>
        <v>1429684577</v>
      </c>
      <c r="D19" s="20"/>
      <c r="E19" s="19">
        <f>SUM(E9:$E$18)</f>
        <v>-61424975</v>
      </c>
      <c r="F19" s="20"/>
      <c r="G19" s="19">
        <f>SUM(G9:$G$18)</f>
        <v>1358726981</v>
      </c>
      <c r="H19" s="20"/>
      <c r="I19" s="19">
        <f>SUM(I9:$I$18)</f>
        <v>2726986583</v>
      </c>
      <c r="J19" s="20"/>
      <c r="K19" s="19">
        <f>SUM(K9:$K$18)</f>
        <v>8607234749</v>
      </c>
      <c r="L19" s="20"/>
      <c r="M19" s="19">
        <f>SUM(M9:$M$18)</f>
        <v>2882695526</v>
      </c>
      <c r="N19" s="20"/>
      <c r="O19" s="19">
        <f>SUM(O9:$O$18)</f>
        <v>1193980170</v>
      </c>
      <c r="P19" s="20"/>
      <c r="Q19" s="19">
        <f>SUM(Q9:$Q$18)</f>
        <v>12683910445</v>
      </c>
    </row>
    <row r="20" spans="1:17" x14ac:dyDescent="0.45">
      <c r="C20" s="21"/>
      <c r="D20" s="20"/>
      <c r="E20" s="21"/>
      <c r="F20" s="20"/>
      <c r="G20" s="21"/>
      <c r="H20" s="20"/>
      <c r="I20" s="21"/>
      <c r="J20" s="20"/>
      <c r="K20" s="21"/>
      <c r="L20" s="20"/>
      <c r="M20" s="21"/>
      <c r="N20" s="20"/>
      <c r="O20" s="21"/>
      <c r="P20" s="20"/>
      <c r="Q20" s="21"/>
    </row>
    <row r="21" spans="1:17" x14ac:dyDescent="0.45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</sheetData>
  <sheetProtection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60" zoomScaleNormal="100" workbookViewId="0">
      <selection sqref="A1:K24"/>
    </sheetView>
  </sheetViews>
  <sheetFormatPr defaultRowHeight="18.75" x14ac:dyDescent="0.45"/>
  <cols>
    <col min="1" max="1" width="25.5703125" style="14" customWidth="1"/>
    <col min="2" max="2" width="1.42578125" style="14" customWidth="1"/>
    <col min="3" max="3" width="17" style="14" customWidth="1"/>
    <col min="4" max="4" width="1.42578125" style="14" customWidth="1"/>
    <col min="5" max="5" width="17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17" style="14" customWidth="1"/>
    <col min="10" max="10" width="1.42578125" style="14" customWidth="1"/>
    <col min="11" max="11" width="14.140625" style="14" customWidth="1"/>
    <col min="12" max="16384" width="9.140625" style="14"/>
  </cols>
  <sheetData>
    <row r="1" spans="1:11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5" spans="1:11" ht="21" x14ac:dyDescent="0.45">
      <c r="A5" s="24" t="s">
        <v>178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ht="21" x14ac:dyDescent="0.45">
      <c r="A7" s="25" t="s">
        <v>179</v>
      </c>
      <c r="B7" s="26"/>
      <c r="C7" s="26"/>
      <c r="E7" s="25" t="s">
        <v>133</v>
      </c>
      <c r="F7" s="26"/>
      <c r="G7" s="26"/>
      <c r="I7" s="25" t="s">
        <v>7</v>
      </c>
      <c r="J7" s="26"/>
      <c r="K7" s="26"/>
    </row>
    <row r="8" spans="1:11" ht="42" x14ac:dyDescent="0.45">
      <c r="A8" s="2" t="s">
        <v>180</v>
      </c>
      <c r="C8" s="2" t="s">
        <v>85</v>
      </c>
      <c r="E8" s="2" t="s">
        <v>181</v>
      </c>
      <c r="G8" s="2" t="s">
        <v>182</v>
      </c>
      <c r="I8" s="2" t="s">
        <v>181</v>
      </c>
      <c r="K8" s="2" t="s">
        <v>182</v>
      </c>
    </row>
    <row r="9" spans="1:11" ht="37.5" x14ac:dyDescent="0.45">
      <c r="A9" s="5" t="s">
        <v>183</v>
      </c>
      <c r="C9" s="6" t="s">
        <v>111</v>
      </c>
      <c r="E9" s="7">
        <v>156671011</v>
      </c>
      <c r="G9" s="8">
        <f>E9/E18</f>
        <v>0.86951042599930728</v>
      </c>
      <c r="I9" s="7">
        <v>10959903799</v>
      </c>
      <c r="K9" s="8">
        <f>I9/I18</f>
        <v>0.59441646568442008</v>
      </c>
    </row>
    <row r="10" spans="1:11" x14ac:dyDescent="0.45">
      <c r="A10" s="5" t="s">
        <v>184</v>
      </c>
      <c r="C10" s="6" t="s">
        <v>93</v>
      </c>
      <c r="E10" s="7">
        <v>22122</v>
      </c>
      <c r="G10" s="8">
        <f>E10/E18</f>
        <v>1.2277516766619114E-4</v>
      </c>
      <c r="I10" s="7">
        <v>246526451</v>
      </c>
      <c r="K10" s="8">
        <f>I10/I18</f>
        <v>1.3370498901141257E-2</v>
      </c>
    </row>
    <row r="11" spans="1:11" ht="37.5" x14ac:dyDescent="0.45">
      <c r="A11" s="5" t="s">
        <v>185</v>
      </c>
      <c r="C11" s="6" t="s">
        <v>97</v>
      </c>
      <c r="E11" s="7">
        <v>-8728</v>
      </c>
      <c r="G11" s="8">
        <f>E11/E18</f>
        <v>-4.8439637618231456E-5</v>
      </c>
      <c r="I11" s="7">
        <v>18919</v>
      </c>
      <c r="K11" s="8">
        <f>I11/I18</f>
        <v>1.0260824657338349E-6</v>
      </c>
    </row>
    <row r="12" spans="1:11" x14ac:dyDescent="0.45">
      <c r="A12" s="5" t="s">
        <v>186</v>
      </c>
      <c r="C12" s="6" t="s">
        <v>100</v>
      </c>
      <c r="E12" s="7">
        <v>5182</v>
      </c>
      <c r="G12" s="8">
        <f>E12/E18</f>
        <v>2.8759647357662166E-5</v>
      </c>
      <c r="I12" s="7">
        <v>20510</v>
      </c>
      <c r="K12" s="8">
        <f>I12/I18</f>
        <v>1.1123712337967627E-6</v>
      </c>
    </row>
    <row r="13" spans="1:11" x14ac:dyDescent="0.45">
      <c r="A13" s="5" t="s">
        <v>187</v>
      </c>
      <c r="C13" s="6" t="s">
        <v>106</v>
      </c>
      <c r="E13" s="7">
        <v>22423321</v>
      </c>
      <c r="G13" s="8">
        <f>E13/E18</f>
        <v>0.12444747289611359</v>
      </c>
      <c r="I13" s="7">
        <v>46196467</v>
      </c>
      <c r="K13" s="8">
        <f>I13/I18</f>
        <v>2.5054910284661842E-3</v>
      </c>
    </row>
    <row r="14" spans="1:11" ht="37.5" x14ac:dyDescent="0.45">
      <c r="A14" s="5" t="s">
        <v>188</v>
      </c>
      <c r="C14" s="6" t="s">
        <v>109</v>
      </c>
      <c r="E14" s="7">
        <v>1070108</v>
      </c>
      <c r="G14" s="8">
        <f>E14/E18</f>
        <v>5.9390059271735131E-3</v>
      </c>
      <c r="I14" s="7">
        <v>18299738</v>
      </c>
      <c r="K14" s="8">
        <f>I14/I18</f>
        <v>9.9249644745087783E-4</v>
      </c>
    </row>
    <row r="15" spans="1:11" ht="37.5" x14ac:dyDescent="0.45">
      <c r="A15" s="5" t="s">
        <v>183</v>
      </c>
      <c r="C15" s="6" t="s">
        <v>189</v>
      </c>
      <c r="H15" s="6"/>
      <c r="I15" s="7">
        <v>3024657534</v>
      </c>
      <c r="K15" s="8">
        <f>I15/I18</f>
        <v>0.16404398015154822</v>
      </c>
    </row>
    <row r="16" spans="1:11" ht="37.5" x14ac:dyDescent="0.45">
      <c r="A16" s="5" t="s">
        <v>183</v>
      </c>
      <c r="C16" s="6" t="s">
        <v>190</v>
      </c>
      <c r="H16" s="6"/>
      <c r="I16" s="7">
        <v>2958904109</v>
      </c>
      <c r="K16" s="8">
        <f>I16/I18</f>
        <v>0.16047780665112826</v>
      </c>
    </row>
    <row r="17" spans="1:11" ht="37.5" x14ac:dyDescent="0.45">
      <c r="A17" s="5" t="s">
        <v>183</v>
      </c>
      <c r="C17" s="6" t="s">
        <v>191</v>
      </c>
      <c r="H17" s="6"/>
      <c r="I17" s="7">
        <v>1183561644</v>
      </c>
      <c r="K17" s="8">
        <f>I17/I18</f>
        <v>6.4191122682145538E-2</v>
      </c>
    </row>
    <row r="18" spans="1:11" x14ac:dyDescent="0.45">
      <c r="A18" s="3" t="s">
        <v>18</v>
      </c>
      <c r="E18" s="3">
        <f>SUM(E9:$E$17)</f>
        <v>180183016</v>
      </c>
      <c r="G18" s="9">
        <f>SUM(G9:$G$17)</f>
        <v>1</v>
      </c>
      <c r="I18" s="3">
        <f>SUM(I9:$I$17)</f>
        <v>18438089171</v>
      </c>
      <c r="K18" s="9">
        <f>SUM(K9:$K$17)</f>
        <v>1</v>
      </c>
    </row>
    <row r="19" spans="1:11" x14ac:dyDescent="0.45">
      <c r="E19" s="4"/>
      <c r="G19" s="4"/>
      <c r="I19" s="4"/>
      <c r="K19" s="4"/>
    </row>
  </sheetData>
  <sheetProtection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tabSelected="1" view="pageBreakPreview" zoomScale="60" zoomScaleNormal="100" workbookViewId="0">
      <selection sqref="A1:J24"/>
    </sheetView>
  </sheetViews>
  <sheetFormatPr defaultRowHeight="18.75" x14ac:dyDescent="0.45"/>
  <cols>
    <col min="1" max="1" width="25.5703125" style="14" customWidth="1"/>
    <col min="2" max="2" width="1.42578125" style="14" customWidth="1"/>
    <col min="3" max="3" width="18.42578125" style="14" customWidth="1"/>
    <col min="4" max="4" width="1.42578125" style="14" customWidth="1"/>
    <col min="5" max="5" width="18.42578125" style="14" customWidth="1"/>
    <col min="6" max="16384" width="9.140625" style="14"/>
  </cols>
  <sheetData>
    <row r="1" spans="1:5" ht="20.100000000000001" customHeight="1" x14ac:dyDescent="0.45">
      <c r="A1" s="22" t="s">
        <v>0</v>
      </c>
      <c r="B1" s="23"/>
      <c r="C1" s="23"/>
      <c r="D1" s="23"/>
      <c r="E1" s="23"/>
    </row>
    <row r="2" spans="1:5" ht="20.100000000000001" customHeight="1" x14ac:dyDescent="0.45">
      <c r="A2" s="22" t="s">
        <v>117</v>
      </c>
      <c r="B2" s="23"/>
      <c r="C2" s="23"/>
      <c r="D2" s="23"/>
      <c r="E2" s="23"/>
    </row>
    <row r="3" spans="1:5" ht="20.100000000000001" customHeight="1" x14ac:dyDescent="0.45">
      <c r="A3" s="22" t="s">
        <v>2</v>
      </c>
      <c r="B3" s="23"/>
      <c r="C3" s="23"/>
      <c r="D3" s="23"/>
      <c r="E3" s="23"/>
    </row>
    <row r="5" spans="1:5" ht="21" x14ac:dyDescent="0.45">
      <c r="A5" s="24" t="s">
        <v>192</v>
      </c>
      <c r="B5" s="23"/>
      <c r="C5" s="23"/>
      <c r="D5" s="23"/>
      <c r="E5" s="23"/>
    </row>
    <row r="7" spans="1:5" ht="21" x14ac:dyDescent="0.45">
      <c r="C7" s="1" t="s">
        <v>133</v>
      </c>
      <c r="E7" s="1" t="s">
        <v>7</v>
      </c>
    </row>
    <row r="8" spans="1:5" ht="21" x14ac:dyDescent="0.45">
      <c r="A8" s="2" t="s">
        <v>129</v>
      </c>
      <c r="C8" s="2" t="s">
        <v>89</v>
      </c>
      <c r="E8" s="2" t="s">
        <v>89</v>
      </c>
    </row>
    <row r="9" spans="1:5" x14ac:dyDescent="0.45">
      <c r="A9" s="3" t="s">
        <v>18</v>
      </c>
      <c r="C9" s="3">
        <f>SUM($C$8)</f>
        <v>0</v>
      </c>
      <c r="E9" s="3">
        <f>SUM($E$8)</f>
        <v>0</v>
      </c>
    </row>
    <row r="10" spans="1:5" x14ac:dyDescent="0.45">
      <c r="C10" s="4"/>
      <c r="E10" s="4"/>
    </row>
  </sheetData>
  <sheetProtection sheet="1" objects="1" scenario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rightToLeft="1" view="pageBreakPreview" zoomScale="60" zoomScaleNormal="100" workbookViewId="0">
      <selection activeCell="E9" sqref="E9:E10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5.42578125" style="14" bestFit="1" customWidth="1"/>
    <col min="4" max="4" width="1.42578125" style="14" customWidth="1"/>
    <col min="5" max="5" width="21.140625" style="14" bestFit="1" customWidth="1"/>
    <col min="6" max="6" width="1.42578125" style="14" customWidth="1"/>
    <col min="7" max="7" width="21.28515625" style="14" bestFit="1" customWidth="1"/>
    <col min="8" max="8" width="1.42578125" style="14" customWidth="1"/>
    <col min="9" max="9" width="12.5703125" style="14" bestFit="1" customWidth="1"/>
    <col min="10" max="10" width="18.28515625" style="14" bestFit="1" customWidth="1"/>
    <col min="11" max="11" width="1.42578125" style="14" customWidth="1"/>
    <col min="12" max="12" width="11.42578125" style="14" customWidth="1"/>
    <col min="13" max="13" width="17" style="14" customWidth="1"/>
    <col min="14" max="14" width="1.42578125" style="14" customWidth="1"/>
    <col min="15" max="15" width="15.42578125" style="14" bestFit="1" customWidth="1"/>
    <col min="16" max="16" width="1.42578125" style="14" customWidth="1"/>
    <col min="17" max="17" width="11.42578125" style="14" customWidth="1"/>
    <col min="18" max="18" width="1.42578125" style="14" customWidth="1"/>
    <col min="19" max="19" width="21.140625" style="14" bestFit="1" customWidth="1"/>
    <col min="20" max="20" width="1.42578125" style="14" customWidth="1"/>
    <col min="21" max="21" width="21.140625" style="14" bestFit="1" customWidth="1"/>
    <col min="22" max="22" width="1.42578125" style="14" customWidth="1"/>
    <col min="23" max="23" width="8.5703125" style="14" customWidth="1"/>
    <col min="24" max="24" width="9.140625" style="14"/>
    <col min="25" max="25" width="18.5703125" style="14" bestFit="1" customWidth="1"/>
    <col min="26" max="16384" width="9.140625" style="14"/>
  </cols>
  <sheetData>
    <row r="1" spans="1:25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5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5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5" spans="1:25" ht="21" x14ac:dyDescent="0.45">
      <c r="A5" s="24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5" ht="21" x14ac:dyDescent="0.45">
      <c r="A6" s="24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8" spans="1:25" ht="21" x14ac:dyDescent="0.45">
      <c r="C8" s="25" t="s">
        <v>5</v>
      </c>
      <c r="D8" s="26"/>
      <c r="E8" s="26"/>
      <c r="F8" s="26"/>
      <c r="G8" s="26"/>
      <c r="I8" s="25" t="s">
        <v>6</v>
      </c>
      <c r="J8" s="26"/>
      <c r="K8" s="26"/>
      <c r="L8" s="26"/>
      <c r="M8" s="26"/>
      <c r="O8" s="25" t="s">
        <v>7</v>
      </c>
      <c r="P8" s="26"/>
      <c r="Q8" s="26"/>
      <c r="R8" s="26"/>
      <c r="S8" s="26"/>
      <c r="T8" s="26"/>
      <c r="U8" s="26"/>
      <c r="V8" s="26"/>
      <c r="W8" s="26"/>
    </row>
    <row r="9" spans="1:25" x14ac:dyDescent="0.45">
      <c r="A9" s="27" t="s">
        <v>8</v>
      </c>
      <c r="C9" s="27" t="s">
        <v>9</v>
      </c>
      <c r="E9" s="27" t="s">
        <v>10</v>
      </c>
      <c r="G9" s="27" t="s">
        <v>11</v>
      </c>
      <c r="I9" s="27" t="s">
        <v>12</v>
      </c>
      <c r="J9" s="23"/>
      <c r="L9" s="27" t="s">
        <v>13</v>
      </c>
      <c r="M9" s="23"/>
      <c r="O9" s="27" t="s">
        <v>9</v>
      </c>
      <c r="Q9" s="29" t="s">
        <v>14</v>
      </c>
      <c r="S9" s="27" t="s">
        <v>10</v>
      </c>
      <c r="U9" s="27" t="s">
        <v>11</v>
      </c>
      <c r="W9" s="29" t="s">
        <v>15</v>
      </c>
      <c r="Y9" s="15"/>
    </row>
    <row r="10" spans="1:25" x14ac:dyDescent="0.45">
      <c r="A10" s="28"/>
      <c r="C10" s="28"/>
      <c r="E10" s="28"/>
      <c r="G10" s="28"/>
      <c r="I10" s="12" t="s">
        <v>9</v>
      </c>
      <c r="J10" s="12" t="s">
        <v>10</v>
      </c>
      <c r="L10" s="12" t="s">
        <v>9</v>
      </c>
      <c r="M10" s="12" t="s">
        <v>16</v>
      </c>
      <c r="O10" s="28"/>
      <c r="Q10" s="28"/>
      <c r="S10" s="28"/>
      <c r="U10" s="28"/>
      <c r="W10" s="28"/>
    </row>
    <row r="11" spans="1:25" x14ac:dyDescent="0.45">
      <c r="A11" s="13" t="s">
        <v>17</v>
      </c>
      <c r="C11" s="7">
        <v>1225561010</v>
      </c>
      <c r="E11" s="7">
        <v>16037339351287</v>
      </c>
      <c r="G11" s="7">
        <v>17524449341780</v>
      </c>
      <c r="I11" s="7">
        <v>30264504</v>
      </c>
      <c r="J11" s="7">
        <v>400407132053</v>
      </c>
      <c r="L11" s="7">
        <v>2182267</v>
      </c>
      <c r="M11" s="7">
        <v>31907433269</v>
      </c>
      <c r="O11" s="7">
        <v>1253643247</v>
      </c>
      <c r="Q11" s="7">
        <v>12050</v>
      </c>
      <c r="S11" s="7">
        <v>16409184547027</v>
      </c>
      <c r="U11" s="7">
        <v>15094920261494</v>
      </c>
      <c r="W11" s="8">
        <v>0.92632436839050614</v>
      </c>
    </row>
    <row r="12" spans="1:25" x14ac:dyDescent="0.45">
      <c r="A12" s="3" t="s">
        <v>18</v>
      </c>
      <c r="C12" s="3">
        <f>SUM(C11:$C$11)</f>
        <v>1225561010</v>
      </c>
      <c r="E12" s="3">
        <f>SUM(E11:$E$11)</f>
        <v>16037339351287</v>
      </c>
      <c r="G12" s="3">
        <f>SUM(G11:$G$11)</f>
        <v>17524449341780</v>
      </c>
      <c r="I12" s="3">
        <f>SUM(I11:$I$11)</f>
        <v>30264504</v>
      </c>
      <c r="J12" s="3">
        <f>SUM(J11:$J$11)</f>
        <v>400407132053</v>
      </c>
      <c r="L12" s="3">
        <f>SUM(L11:$L$11)</f>
        <v>2182267</v>
      </c>
      <c r="M12" s="3">
        <f>SUM(M11:$M$11)</f>
        <v>31907433269</v>
      </c>
      <c r="O12" s="3">
        <f>SUM(O11:$O$11)</f>
        <v>1253643247</v>
      </c>
      <c r="Q12" s="3">
        <f>SUM(Q11:$Q$11)</f>
        <v>12050</v>
      </c>
      <c r="S12" s="3">
        <f>SUM(S11:$S$11)</f>
        <v>16409184547027</v>
      </c>
      <c r="U12" s="3">
        <f>SUM(U11:$U$11)</f>
        <v>15094920261494</v>
      </c>
      <c r="W12" s="9">
        <v>0.92632436839050614</v>
      </c>
    </row>
    <row r="13" spans="1:25" x14ac:dyDescent="0.45">
      <c r="C13" s="4"/>
      <c r="E13" s="4"/>
      <c r="G13" s="4"/>
      <c r="I13" s="4"/>
      <c r="J13" s="4"/>
      <c r="L13" s="4"/>
      <c r="M13" s="4"/>
      <c r="O13" s="4"/>
      <c r="Q13" s="4"/>
      <c r="S13" s="4"/>
      <c r="U13" s="4"/>
      <c r="W13" s="4"/>
    </row>
  </sheetData>
  <sheetProtection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Q24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4.140625" style="14" customWidth="1"/>
    <col min="4" max="4" width="1.42578125" style="14" customWidth="1"/>
    <col min="5" max="5" width="14.140625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14.1406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4.140625" style="14" customWidth="1"/>
    <col min="14" max="14" width="1.42578125" style="14" customWidth="1"/>
    <col min="15" max="15" width="14.140625" style="14" customWidth="1"/>
    <col min="16" max="16" width="1.42578125" style="14" customWidth="1"/>
    <col min="17" max="17" width="14.140625" style="14" customWidth="1"/>
    <col min="18" max="16384" width="9.140625" style="14"/>
  </cols>
  <sheetData>
    <row r="1" spans="1:17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x14ac:dyDescent="0.45">
      <c r="A5" s="24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7" spans="1:17" ht="21" x14ac:dyDescent="0.45">
      <c r="C7" s="25" t="s">
        <v>5</v>
      </c>
      <c r="D7" s="26"/>
      <c r="E7" s="26"/>
      <c r="F7" s="26"/>
      <c r="G7" s="26"/>
      <c r="H7" s="26"/>
      <c r="I7" s="26"/>
      <c r="K7" s="25" t="s">
        <v>7</v>
      </c>
      <c r="L7" s="26"/>
      <c r="M7" s="26"/>
      <c r="N7" s="26"/>
      <c r="O7" s="26"/>
      <c r="P7" s="26"/>
      <c r="Q7" s="26"/>
    </row>
    <row r="8" spans="1:17" ht="21" x14ac:dyDescent="0.45">
      <c r="A8" s="1" t="s">
        <v>20</v>
      </c>
      <c r="C8" s="1" t="s">
        <v>21</v>
      </c>
      <c r="E8" s="1" t="s">
        <v>22</v>
      </c>
      <c r="G8" s="1" t="s">
        <v>23</v>
      </c>
      <c r="I8" s="1" t="s">
        <v>24</v>
      </c>
      <c r="K8" s="1" t="s">
        <v>21</v>
      </c>
      <c r="M8" s="1" t="s">
        <v>22</v>
      </c>
      <c r="O8" s="1" t="s">
        <v>23</v>
      </c>
      <c r="Q8" s="1" t="s">
        <v>24</v>
      </c>
    </row>
    <row r="9" spans="1:17" x14ac:dyDescent="0.45">
      <c r="A9" s="3" t="s">
        <v>18</v>
      </c>
      <c r="C9" s="3">
        <f>SUM($C$8)</f>
        <v>0</v>
      </c>
      <c r="E9" s="3">
        <f>SUM($E$8)</f>
        <v>0</v>
      </c>
      <c r="I9" s="3">
        <f>SUM($I$8)</f>
        <v>0</v>
      </c>
      <c r="K9" s="3">
        <f>SUM($K$8)</f>
        <v>0</v>
      </c>
      <c r="M9" s="3">
        <f>SUM($M$8)</f>
        <v>0</v>
      </c>
      <c r="Q9" s="3">
        <f>SUM($Q$8)</f>
        <v>0</v>
      </c>
    </row>
    <row r="10" spans="1:17" x14ac:dyDescent="0.45">
      <c r="C10" s="4"/>
      <c r="E10" s="4"/>
      <c r="I10" s="4"/>
      <c r="K10" s="4"/>
      <c r="M10" s="4"/>
      <c r="Q10" s="4"/>
    </row>
  </sheetData>
  <sheetProtection sheet="1" objects="1" scenario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"/>
  <sheetViews>
    <sheetView rightToLeft="1" view="pageBreakPreview" topLeftCell="A5" zoomScale="60" zoomScaleNormal="100" workbookViewId="0">
      <selection sqref="A1:AI24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8.5703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7.140625" style="14" customWidth="1"/>
    <col min="12" max="12" width="1.42578125" style="14" customWidth="1"/>
    <col min="13" max="13" width="7.140625" style="14" customWidth="1"/>
    <col min="14" max="14" width="1.42578125" style="14" customWidth="1"/>
    <col min="15" max="15" width="11.42578125" style="14" customWidth="1"/>
    <col min="16" max="16" width="1.42578125" style="14" customWidth="1"/>
    <col min="17" max="17" width="18.42578125" style="14" customWidth="1"/>
    <col min="18" max="18" width="1.42578125" style="14" customWidth="1"/>
    <col min="19" max="19" width="18.42578125" style="14" customWidth="1"/>
    <col min="20" max="20" width="1.42578125" style="14" customWidth="1"/>
    <col min="21" max="21" width="11.42578125" style="14" customWidth="1"/>
    <col min="22" max="22" width="18.42578125" style="14" customWidth="1"/>
    <col min="23" max="23" width="1.42578125" style="14" customWidth="1"/>
    <col min="24" max="24" width="11.42578125" style="14" customWidth="1"/>
    <col min="25" max="25" width="18.42578125" style="14" customWidth="1"/>
    <col min="26" max="26" width="1.42578125" style="14" customWidth="1"/>
    <col min="27" max="27" width="11.42578125" style="14" customWidth="1"/>
    <col min="28" max="28" width="1.42578125" style="14" customWidth="1"/>
    <col min="29" max="29" width="11.42578125" style="14" customWidth="1"/>
    <col min="30" max="30" width="1.42578125" style="14" customWidth="1"/>
    <col min="31" max="31" width="18.42578125" style="14" customWidth="1"/>
    <col min="32" max="32" width="1.42578125" style="14" customWidth="1"/>
    <col min="33" max="33" width="18.42578125" style="14" customWidth="1"/>
    <col min="34" max="34" width="1.42578125" style="14" customWidth="1"/>
    <col min="35" max="35" width="8.5703125" style="14" customWidth="1"/>
    <col min="36" max="36" width="18.5703125" style="14" bestFit="1" customWidth="1"/>
    <col min="37" max="16384" width="9.140625" style="14"/>
  </cols>
  <sheetData>
    <row r="1" spans="1:36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6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5" spans="1:36" ht="21" x14ac:dyDescent="0.45">
      <c r="A5" s="24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7" spans="1:36" ht="21" x14ac:dyDescent="0.45">
      <c r="C7" s="25" t="s">
        <v>26</v>
      </c>
      <c r="D7" s="26"/>
      <c r="E7" s="26"/>
      <c r="F7" s="26"/>
      <c r="G7" s="26"/>
      <c r="H7" s="26"/>
      <c r="I7" s="26"/>
      <c r="J7" s="26"/>
      <c r="K7" s="26"/>
      <c r="L7" s="26"/>
      <c r="M7" s="26"/>
      <c r="O7" s="25" t="s">
        <v>5</v>
      </c>
      <c r="P7" s="26"/>
      <c r="Q7" s="26"/>
      <c r="R7" s="26"/>
      <c r="S7" s="26"/>
      <c r="U7" s="25" t="s">
        <v>6</v>
      </c>
      <c r="V7" s="26"/>
      <c r="W7" s="26"/>
      <c r="X7" s="26"/>
      <c r="Y7" s="26"/>
      <c r="AA7" s="25" t="s">
        <v>7</v>
      </c>
      <c r="AB7" s="26"/>
      <c r="AC7" s="26"/>
      <c r="AD7" s="26"/>
      <c r="AE7" s="26"/>
      <c r="AF7" s="26"/>
      <c r="AG7" s="26"/>
      <c r="AH7" s="26"/>
      <c r="AI7" s="26"/>
    </row>
    <row r="8" spans="1:36" x14ac:dyDescent="0.45">
      <c r="A8" s="27" t="s">
        <v>27</v>
      </c>
      <c r="C8" s="29" t="s">
        <v>28</v>
      </c>
      <c r="E8" s="29" t="s">
        <v>29</v>
      </c>
      <c r="G8" s="29" t="s">
        <v>30</v>
      </c>
      <c r="I8" s="29" t="s">
        <v>31</v>
      </c>
      <c r="K8" s="29" t="s">
        <v>32</v>
      </c>
      <c r="M8" s="29" t="s">
        <v>24</v>
      </c>
      <c r="O8" s="27" t="s">
        <v>9</v>
      </c>
      <c r="Q8" s="27" t="s">
        <v>10</v>
      </c>
      <c r="S8" s="27" t="s">
        <v>11</v>
      </c>
      <c r="U8" s="27" t="s">
        <v>12</v>
      </c>
      <c r="V8" s="23"/>
      <c r="X8" s="27" t="s">
        <v>13</v>
      </c>
      <c r="Y8" s="23"/>
      <c r="AA8" s="27" t="s">
        <v>9</v>
      </c>
      <c r="AC8" s="29" t="s">
        <v>33</v>
      </c>
      <c r="AE8" s="27" t="s">
        <v>10</v>
      </c>
      <c r="AG8" s="27" t="s">
        <v>11</v>
      </c>
      <c r="AI8" s="29" t="s">
        <v>15</v>
      </c>
    </row>
    <row r="9" spans="1:36" x14ac:dyDescent="0.45">
      <c r="A9" s="28"/>
      <c r="C9" s="28"/>
      <c r="E9" s="28"/>
      <c r="G9" s="28"/>
      <c r="I9" s="28"/>
      <c r="K9" s="28"/>
      <c r="M9" s="28"/>
      <c r="O9" s="28"/>
      <c r="Q9" s="28"/>
      <c r="S9" s="28"/>
      <c r="U9" s="12" t="s">
        <v>9</v>
      </c>
      <c r="V9" s="12" t="s">
        <v>10</v>
      </c>
      <c r="X9" s="12" t="s">
        <v>9</v>
      </c>
      <c r="Y9" s="12" t="s">
        <v>16</v>
      </c>
      <c r="AA9" s="28"/>
      <c r="AC9" s="28"/>
      <c r="AE9" s="28"/>
      <c r="AG9" s="28"/>
      <c r="AI9" s="28"/>
    </row>
    <row r="10" spans="1:36" ht="37.5" x14ac:dyDescent="0.45">
      <c r="A10" s="13" t="s">
        <v>34</v>
      </c>
      <c r="C10" s="6" t="s">
        <v>35</v>
      </c>
      <c r="E10" s="6" t="s">
        <v>36</v>
      </c>
      <c r="G10" s="6" t="s">
        <v>37</v>
      </c>
      <c r="I10" s="6" t="s">
        <v>38</v>
      </c>
      <c r="K10" s="6" t="s">
        <v>39</v>
      </c>
      <c r="O10" s="7">
        <v>5220</v>
      </c>
      <c r="Q10" s="7">
        <v>17957085467</v>
      </c>
      <c r="S10" s="7">
        <v>23635105376</v>
      </c>
      <c r="U10" s="7">
        <v>0</v>
      </c>
      <c r="V10" s="7">
        <v>0</v>
      </c>
      <c r="X10" s="7">
        <v>5220</v>
      </c>
      <c r="Y10" s="7">
        <v>5220000000</v>
      </c>
      <c r="AI10" s="16">
        <v>0</v>
      </c>
      <c r="AJ10" s="15"/>
    </row>
    <row r="11" spans="1:36" ht="37.5" x14ac:dyDescent="0.45">
      <c r="A11" s="13" t="s">
        <v>40</v>
      </c>
      <c r="C11" s="6" t="s">
        <v>35</v>
      </c>
      <c r="E11" s="6" t="s">
        <v>36</v>
      </c>
      <c r="G11" s="6" t="s">
        <v>41</v>
      </c>
      <c r="I11" s="6" t="s">
        <v>42</v>
      </c>
      <c r="K11" s="6" t="s">
        <v>43</v>
      </c>
      <c r="O11" s="7">
        <v>4000</v>
      </c>
      <c r="Q11" s="7">
        <v>3546395201</v>
      </c>
      <c r="S11" s="7">
        <v>3997100000</v>
      </c>
      <c r="Z11" s="6"/>
      <c r="AA11" s="7">
        <v>4000</v>
      </c>
      <c r="AC11" s="7">
        <v>1000000</v>
      </c>
      <c r="AE11" s="7">
        <v>3546395201</v>
      </c>
      <c r="AG11" s="7">
        <v>3997100000</v>
      </c>
      <c r="AI11" s="16">
        <v>2.4528855196001087E-4</v>
      </c>
    </row>
    <row r="12" spans="1:36" ht="37.5" x14ac:dyDescent="0.45">
      <c r="A12" s="13" t="s">
        <v>44</v>
      </c>
      <c r="C12" s="6" t="s">
        <v>35</v>
      </c>
      <c r="E12" s="6" t="s">
        <v>36</v>
      </c>
      <c r="G12" s="6" t="s">
        <v>45</v>
      </c>
      <c r="I12" s="6" t="s">
        <v>46</v>
      </c>
      <c r="K12" s="6" t="s">
        <v>43</v>
      </c>
      <c r="O12" s="7">
        <v>24920</v>
      </c>
      <c r="Q12" s="7">
        <v>24681310019</v>
      </c>
      <c r="S12" s="7">
        <v>24129973077</v>
      </c>
      <c r="Z12" s="6"/>
      <c r="AA12" s="7">
        <v>24920</v>
      </c>
      <c r="AC12" s="7">
        <v>993000</v>
      </c>
      <c r="AE12" s="7">
        <v>24681310019</v>
      </c>
      <c r="AG12" s="7">
        <v>24727619469</v>
      </c>
      <c r="AI12" s="16">
        <v>1.5174506449598917E-3</v>
      </c>
    </row>
    <row r="13" spans="1:36" ht="56.25" x14ac:dyDescent="0.45">
      <c r="A13" s="13" t="s">
        <v>47</v>
      </c>
      <c r="C13" s="6" t="s">
        <v>35</v>
      </c>
      <c r="E13" s="6" t="s">
        <v>36</v>
      </c>
      <c r="G13" s="6" t="s">
        <v>48</v>
      </c>
      <c r="I13" s="6" t="s">
        <v>49</v>
      </c>
      <c r="K13" s="6" t="s">
        <v>43</v>
      </c>
      <c r="O13" s="7">
        <v>2100</v>
      </c>
      <c r="Q13" s="7">
        <v>2096044286</v>
      </c>
      <c r="S13" s="7">
        <v>2140447050</v>
      </c>
      <c r="Z13" s="6"/>
      <c r="AA13" s="7">
        <v>2100</v>
      </c>
      <c r="AC13" s="7">
        <v>1020000</v>
      </c>
      <c r="AE13" s="7">
        <v>2096044286</v>
      </c>
      <c r="AG13" s="7">
        <v>2140447050</v>
      </c>
      <c r="AI13" s="16">
        <v>1.3135201957458582E-4</v>
      </c>
    </row>
    <row r="14" spans="1:36" ht="37.5" x14ac:dyDescent="0.45">
      <c r="A14" s="13" t="s">
        <v>50</v>
      </c>
      <c r="C14" s="6" t="s">
        <v>35</v>
      </c>
      <c r="E14" s="6" t="s">
        <v>51</v>
      </c>
      <c r="G14" s="6" t="s">
        <v>52</v>
      </c>
      <c r="I14" s="6" t="s">
        <v>53</v>
      </c>
      <c r="K14" s="6" t="s">
        <v>54</v>
      </c>
      <c r="O14" s="7">
        <v>17000</v>
      </c>
      <c r="Q14" s="7">
        <v>15629891686</v>
      </c>
      <c r="S14" s="7">
        <v>10617296875</v>
      </c>
      <c r="Z14" s="6"/>
      <c r="AA14" s="7">
        <v>17000</v>
      </c>
      <c r="AC14" s="7">
        <v>625000</v>
      </c>
      <c r="AE14" s="7">
        <v>15629891686</v>
      </c>
      <c r="AG14" s="7">
        <v>10617296875</v>
      </c>
      <c r="AI14" s="16">
        <v>6.5154771614377898E-4</v>
      </c>
    </row>
    <row r="15" spans="1:36" ht="56.25" x14ac:dyDescent="0.45">
      <c r="A15" s="13" t="s">
        <v>55</v>
      </c>
      <c r="C15" s="6" t="s">
        <v>35</v>
      </c>
      <c r="E15" s="6" t="s">
        <v>51</v>
      </c>
      <c r="G15" s="6" t="s">
        <v>56</v>
      </c>
      <c r="I15" s="6" t="s">
        <v>57</v>
      </c>
      <c r="K15" s="6" t="s">
        <v>58</v>
      </c>
      <c r="O15" s="7">
        <v>4800</v>
      </c>
      <c r="Q15" s="7">
        <v>4408250260</v>
      </c>
      <c r="S15" s="7">
        <v>4796520000</v>
      </c>
      <c r="Z15" s="6"/>
      <c r="AA15" s="7">
        <v>4800</v>
      </c>
      <c r="AC15" s="7">
        <v>1000000</v>
      </c>
      <c r="AE15" s="7">
        <v>4408250260</v>
      </c>
      <c r="AG15" s="7">
        <v>4796520000</v>
      </c>
      <c r="AI15" s="16">
        <v>2.9434626235201307E-4</v>
      </c>
    </row>
    <row r="16" spans="1:36" ht="56.25" x14ac:dyDescent="0.45">
      <c r="A16" s="13" t="s">
        <v>59</v>
      </c>
      <c r="C16" s="6" t="s">
        <v>60</v>
      </c>
      <c r="E16" s="6" t="s">
        <v>36</v>
      </c>
      <c r="G16" s="6" t="s">
        <v>61</v>
      </c>
      <c r="I16" s="6" t="s">
        <v>62</v>
      </c>
      <c r="K16" s="6" t="s">
        <v>54</v>
      </c>
      <c r="O16" s="7">
        <v>2810</v>
      </c>
      <c r="Q16" s="7">
        <v>2724957615</v>
      </c>
      <c r="S16" s="7">
        <v>2690028314</v>
      </c>
      <c r="Z16" s="6"/>
      <c r="AA16" s="7">
        <v>2810</v>
      </c>
      <c r="AC16" s="7">
        <v>958000</v>
      </c>
      <c r="AE16" s="7">
        <v>2724957615</v>
      </c>
      <c r="AG16" s="7">
        <v>2690028314</v>
      </c>
      <c r="AI16" s="16">
        <v>1.6507796899564421E-4</v>
      </c>
    </row>
    <row r="17" spans="1:35" ht="37.5" x14ac:dyDescent="0.45">
      <c r="A17" s="13" t="s">
        <v>63</v>
      </c>
      <c r="C17" s="6" t="s">
        <v>60</v>
      </c>
      <c r="E17" s="6" t="s">
        <v>36</v>
      </c>
      <c r="G17" s="6" t="s">
        <v>64</v>
      </c>
      <c r="I17" s="6" t="s">
        <v>65</v>
      </c>
      <c r="K17" s="6" t="s">
        <v>54</v>
      </c>
      <c r="O17" s="7">
        <v>19500</v>
      </c>
      <c r="Q17" s="7">
        <v>19510098983</v>
      </c>
      <c r="S17" s="7">
        <v>19096145250</v>
      </c>
      <c r="Z17" s="6"/>
      <c r="AA17" s="7">
        <v>19500</v>
      </c>
      <c r="AC17" s="7">
        <v>1000000</v>
      </c>
      <c r="AE17" s="7">
        <v>19510098983</v>
      </c>
      <c r="AG17" s="7">
        <v>19485862500</v>
      </c>
      <c r="AI17" s="16">
        <v>1.1957816908050531E-3</v>
      </c>
    </row>
    <row r="18" spans="1:35" ht="37.5" x14ac:dyDescent="0.45">
      <c r="A18" s="13" t="s">
        <v>66</v>
      </c>
      <c r="C18" s="6" t="s">
        <v>35</v>
      </c>
      <c r="E18" s="6" t="s">
        <v>51</v>
      </c>
      <c r="G18" s="6" t="s">
        <v>67</v>
      </c>
      <c r="I18" s="6" t="s">
        <v>68</v>
      </c>
      <c r="K18" s="6" t="s">
        <v>69</v>
      </c>
      <c r="O18" s="7">
        <v>22500</v>
      </c>
      <c r="Q18" s="7">
        <v>21748742898</v>
      </c>
      <c r="S18" s="7">
        <v>14839233750</v>
      </c>
      <c r="Z18" s="6"/>
      <c r="AA18" s="7">
        <v>22500</v>
      </c>
      <c r="AC18" s="7">
        <v>660000</v>
      </c>
      <c r="AE18" s="7">
        <v>21748742898</v>
      </c>
      <c r="AG18" s="7">
        <v>14839233750</v>
      </c>
      <c r="AI18" s="16">
        <v>9.1063374915154038E-4</v>
      </c>
    </row>
    <row r="19" spans="1:35" ht="37.5" x14ac:dyDescent="0.45">
      <c r="A19" s="13" t="s">
        <v>70</v>
      </c>
      <c r="C19" s="6" t="s">
        <v>35</v>
      </c>
      <c r="E19" s="6" t="s">
        <v>51</v>
      </c>
      <c r="G19" s="6" t="s">
        <v>71</v>
      </c>
      <c r="I19" s="6" t="s">
        <v>72</v>
      </c>
      <c r="K19" s="6" t="s">
        <v>73</v>
      </c>
      <c r="T19" s="6"/>
      <c r="U19" s="7">
        <v>200</v>
      </c>
      <c r="V19" s="7">
        <v>190538040</v>
      </c>
      <c r="X19" s="7">
        <v>0</v>
      </c>
      <c r="Y19" s="7">
        <v>0</v>
      </c>
      <c r="AA19" s="7">
        <v>200</v>
      </c>
      <c r="AC19" s="7">
        <v>980000</v>
      </c>
      <c r="AE19" s="7">
        <v>190538040</v>
      </c>
      <c r="AG19" s="7">
        <v>195857900</v>
      </c>
      <c r="AI19" s="16">
        <v>1.2019139046040533E-5</v>
      </c>
    </row>
    <row r="20" spans="1:35" x14ac:dyDescent="0.45">
      <c r="A20" s="3" t="s">
        <v>18</v>
      </c>
      <c r="O20" s="3">
        <f>SUM(O10:$O$19)</f>
        <v>102850</v>
      </c>
      <c r="Q20" s="3">
        <f>SUM(Q10:$Q$19)</f>
        <v>112302776415</v>
      </c>
      <c r="S20" s="3">
        <f>SUM(S10:$S$19)</f>
        <v>105941849692</v>
      </c>
      <c r="U20" s="3">
        <f>SUM(U10:$U$19)</f>
        <v>200</v>
      </c>
      <c r="V20" s="3">
        <f>SUM(V10:$V$19)</f>
        <v>190538040</v>
      </c>
      <c r="X20" s="3">
        <f>SUM(X10:$X$19)</f>
        <v>5220</v>
      </c>
      <c r="Y20" s="3">
        <f>SUM(Y10:$Y$19)</f>
        <v>5220000000</v>
      </c>
      <c r="AA20" s="3">
        <f>SUM(AA10:$AA$19)</f>
        <v>97830</v>
      </c>
      <c r="AC20" s="3">
        <f>SUM(AC10:$AC$19)</f>
        <v>8236000</v>
      </c>
      <c r="AE20" s="3">
        <f>SUM(AE10:$AE$19)</f>
        <v>94536228988</v>
      </c>
      <c r="AG20" s="3">
        <f>SUM(AG10:$AG$19)</f>
        <v>83489965858</v>
      </c>
      <c r="AI20" s="17">
        <f>SUM(AI10:AI19)</f>
        <v>5.1234977429885581E-3</v>
      </c>
    </row>
    <row r="21" spans="1:35" x14ac:dyDescent="0.45">
      <c r="O21" s="4"/>
      <c r="Q21" s="4"/>
      <c r="S21" s="4"/>
      <c r="U21" s="4"/>
      <c r="V21" s="4"/>
      <c r="X21" s="4"/>
      <c r="Y21" s="4"/>
      <c r="AA21" s="4"/>
      <c r="AC21" s="4"/>
      <c r="AE21" s="4"/>
      <c r="AG21" s="4"/>
      <c r="AI21" s="4"/>
    </row>
  </sheetData>
  <sheetProtection sheet="1" objects="1" scenario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M24"/>
    </sheetView>
  </sheetViews>
  <sheetFormatPr defaultRowHeight="18.75" x14ac:dyDescent="0.45"/>
  <cols>
    <col min="1" max="1" width="28.4257812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8.5703125" style="14" customWidth="1"/>
    <col min="10" max="10" width="1.42578125" style="14" customWidth="1"/>
    <col min="11" max="11" width="21.28515625" style="14" customWidth="1"/>
    <col min="12" max="12" width="1.42578125" style="14" customWidth="1"/>
    <col min="13" max="13" width="28.42578125" style="14" customWidth="1"/>
    <col min="14" max="16384" width="9.140625" style="14"/>
  </cols>
  <sheetData>
    <row r="1" spans="1:13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ht="21" x14ac:dyDescent="0.45">
      <c r="A5" s="24" t="s">
        <v>74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21" x14ac:dyDescent="0.45">
      <c r="A6" s="24" t="s">
        <v>75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8" spans="1:13" ht="21" x14ac:dyDescent="0.45">
      <c r="C8" s="25" t="s">
        <v>7</v>
      </c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42" x14ac:dyDescent="0.45">
      <c r="A9" s="1" t="s">
        <v>76</v>
      </c>
      <c r="C9" s="1" t="s">
        <v>9</v>
      </c>
      <c r="E9" s="1" t="s">
        <v>77</v>
      </c>
      <c r="G9" s="1" t="s">
        <v>78</v>
      </c>
      <c r="I9" s="1" t="s">
        <v>79</v>
      </c>
      <c r="K9" s="2" t="s">
        <v>80</v>
      </c>
      <c r="M9" s="1" t="s">
        <v>81</v>
      </c>
    </row>
    <row r="10" spans="1:13" x14ac:dyDescent="0.45">
      <c r="A10" s="3" t="s">
        <v>18</v>
      </c>
      <c r="K10" s="3">
        <f>SUM($K$9)</f>
        <v>0</v>
      </c>
    </row>
    <row r="11" spans="1:13" x14ac:dyDescent="0.45">
      <c r="K11" s="4"/>
    </row>
  </sheetData>
  <sheetProtection sheet="1" objects="1" scenario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rightToLeft="1" view="pageBreakPreview" zoomScale="60" zoomScaleNormal="100" workbookViewId="0">
      <selection sqref="A1:S24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8.42578125" style="14" customWidth="1"/>
    <col min="4" max="4" width="1.42578125" style="14" customWidth="1"/>
    <col min="5" max="5" width="10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18.42578125" style="14" customWidth="1"/>
    <col min="12" max="12" width="1.42578125" style="14" customWidth="1"/>
    <col min="13" max="13" width="19.85546875" style="14" bestFit="1" customWidth="1"/>
    <col min="14" max="14" width="1.42578125" style="14" customWidth="1"/>
    <col min="15" max="15" width="18.42578125" style="14" customWidth="1"/>
    <col min="16" max="16" width="1.42578125" style="14" customWidth="1"/>
    <col min="17" max="17" width="18.42578125" style="14" customWidth="1"/>
    <col min="18" max="18" width="1.42578125" style="14" customWidth="1"/>
    <col min="19" max="19" width="10.7109375" style="14" customWidth="1"/>
    <col min="20" max="16384" width="9.140625" style="14"/>
  </cols>
  <sheetData>
    <row r="1" spans="1:19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21" x14ac:dyDescent="0.45">
      <c r="A5" s="24" t="s">
        <v>82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21" x14ac:dyDescent="0.45">
      <c r="C7" s="25" t="s">
        <v>83</v>
      </c>
      <c r="D7" s="26"/>
      <c r="E7" s="26"/>
      <c r="F7" s="26"/>
      <c r="G7" s="26"/>
      <c r="H7" s="26"/>
      <c r="I7" s="26"/>
      <c r="K7" s="1" t="s">
        <v>5</v>
      </c>
      <c r="M7" s="25" t="s">
        <v>6</v>
      </c>
      <c r="N7" s="26"/>
      <c r="O7" s="26"/>
      <c r="Q7" s="25" t="s">
        <v>7</v>
      </c>
      <c r="R7" s="26"/>
      <c r="S7" s="26"/>
    </row>
    <row r="8" spans="1:19" ht="63" x14ac:dyDescent="0.45">
      <c r="A8" s="1" t="s">
        <v>84</v>
      </c>
      <c r="C8" s="1" t="s">
        <v>85</v>
      </c>
      <c r="E8" s="1" t="s">
        <v>86</v>
      </c>
      <c r="G8" s="2" t="s">
        <v>87</v>
      </c>
      <c r="I8" s="2" t="s">
        <v>88</v>
      </c>
      <c r="K8" s="1" t="s">
        <v>89</v>
      </c>
      <c r="M8" s="1" t="s">
        <v>90</v>
      </c>
      <c r="O8" s="1" t="s">
        <v>91</v>
      </c>
      <c r="Q8" s="1" t="s">
        <v>89</v>
      </c>
      <c r="S8" s="2" t="s">
        <v>15</v>
      </c>
    </row>
    <row r="9" spans="1:19" ht="37.5" x14ac:dyDescent="0.45">
      <c r="A9" s="13" t="s">
        <v>92</v>
      </c>
      <c r="C9" s="6" t="s">
        <v>93</v>
      </c>
      <c r="E9" s="5" t="s">
        <v>94</v>
      </c>
      <c r="G9" s="6" t="s">
        <v>95</v>
      </c>
      <c r="I9" s="6" t="s">
        <v>39</v>
      </c>
      <c r="K9" s="7">
        <v>9528888237</v>
      </c>
      <c r="M9" s="7">
        <v>1068507496402</v>
      </c>
      <c r="O9" s="7">
        <v>303976528896</v>
      </c>
      <c r="Q9" s="7">
        <v>774059855743</v>
      </c>
      <c r="S9" s="8">
        <v>4.7501443833172896E-2</v>
      </c>
    </row>
    <row r="10" spans="1:19" ht="37.5" x14ac:dyDescent="0.45">
      <c r="A10" s="13" t="s">
        <v>96</v>
      </c>
      <c r="C10" s="6" t="s">
        <v>97</v>
      </c>
      <c r="E10" s="5" t="s">
        <v>94</v>
      </c>
      <c r="G10" s="6" t="s">
        <v>98</v>
      </c>
      <c r="I10" s="6" t="s">
        <v>39</v>
      </c>
      <c r="K10" s="7">
        <v>1027647</v>
      </c>
      <c r="M10" s="7">
        <v>8728</v>
      </c>
      <c r="O10" s="7">
        <v>0</v>
      </c>
      <c r="Q10" s="7">
        <v>1036375</v>
      </c>
      <c r="S10" s="8">
        <v>6.3598839918329865E-8</v>
      </c>
    </row>
    <row r="11" spans="1:19" x14ac:dyDescent="0.45">
      <c r="A11" s="13" t="s">
        <v>99</v>
      </c>
      <c r="C11" s="6" t="s">
        <v>100</v>
      </c>
      <c r="E11" s="5" t="s">
        <v>94</v>
      </c>
      <c r="G11" s="6" t="s">
        <v>101</v>
      </c>
      <c r="I11" s="6" t="s">
        <v>39</v>
      </c>
      <c r="K11" s="7">
        <v>615328</v>
      </c>
      <c r="M11" s="7">
        <v>5182</v>
      </c>
      <c r="O11" s="7">
        <v>0</v>
      </c>
      <c r="Q11" s="7">
        <v>620510</v>
      </c>
      <c r="S11" s="8">
        <v>3.8078606834131332E-8</v>
      </c>
    </row>
    <row r="12" spans="1:19" x14ac:dyDescent="0.45">
      <c r="A12" s="13" t="s">
        <v>102</v>
      </c>
      <c r="C12" s="6" t="s">
        <v>103</v>
      </c>
      <c r="E12" s="5" t="s">
        <v>104</v>
      </c>
      <c r="G12" s="6" t="s">
        <v>105</v>
      </c>
      <c r="I12" s="6" t="s">
        <v>39</v>
      </c>
      <c r="K12" s="7">
        <v>30000000</v>
      </c>
      <c r="P12" s="6"/>
      <c r="Q12" s="7">
        <v>30000000</v>
      </c>
      <c r="S12" s="8">
        <v>1.840998863876392E-6</v>
      </c>
    </row>
    <row r="13" spans="1:19" x14ac:dyDescent="0.45">
      <c r="A13" s="13" t="s">
        <v>102</v>
      </c>
      <c r="C13" s="6" t="s">
        <v>106</v>
      </c>
      <c r="E13" s="5" t="s">
        <v>94</v>
      </c>
      <c r="G13" s="6" t="s">
        <v>107</v>
      </c>
      <c r="I13" s="6" t="s">
        <v>39</v>
      </c>
      <c r="K13" s="7">
        <v>2640165264</v>
      </c>
      <c r="M13" s="7">
        <v>28792664684</v>
      </c>
      <c r="O13" s="7">
        <v>28644174482</v>
      </c>
      <c r="Q13" s="7">
        <v>2788655466</v>
      </c>
      <c r="S13" s="8">
        <v>1.7113038482162302E-4</v>
      </c>
    </row>
    <row r="14" spans="1:19" ht="37.5" x14ac:dyDescent="0.45">
      <c r="A14" s="13" t="s">
        <v>108</v>
      </c>
      <c r="C14" s="6" t="s">
        <v>109</v>
      </c>
      <c r="E14" s="5" t="s">
        <v>94</v>
      </c>
      <c r="G14" s="6" t="s">
        <v>110</v>
      </c>
      <c r="I14" s="6" t="s">
        <v>39</v>
      </c>
      <c r="K14" s="7">
        <v>2929789803</v>
      </c>
      <c r="M14" s="7">
        <v>30690193403</v>
      </c>
      <c r="O14" s="7">
        <v>33285365849</v>
      </c>
      <c r="Q14" s="7">
        <v>334617357</v>
      </c>
      <c r="S14" s="8">
        <v>2.0534339135677369E-5</v>
      </c>
    </row>
    <row r="15" spans="1:19" ht="37.5" x14ac:dyDescent="0.45">
      <c r="A15" s="13" t="s">
        <v>108</v>
      </c>
      <c r="C15" s="6" t="s">
        <v>111</v>
      </c>
      <c r="E15" s="5" t="s">
        <v>112</v>
      </c>
      <c r="G15" s="6" t="s">
        <v>110</v>
      </c>
      <c r="I15" s="6" t="s">
        <v>113</v>
      </c>
      <c r="K15" s="7">
        <v>30500000000</v>
      </c>
      <c r="M15" s="7">
        <v>0</v>
      </c>
      <c r="O15" s="7">
        <v>30500000000</v>
      </c>
      <c r="S15" s="14">
        <v>0</v>
      </c>
    </row>
    <row r="16" spans="1:19" x14ac:dyDescent="0.45">
      <c r="A16" s="3" t="s">
        <v>18</v>
      </c>
      <c r="K16" s="3">
        <f>SUM(K9:$K$15)</f>
        <v>45630486279</v>
      </c>
      <c r="M16" s="3">
        <f>SUM(M9:$M$15)</f>
        <v>1127990368399</v>
      </c>
      <c r="O16" s="3">
        <f>SUM(O9:$O$15)</f>
        <v>396406069227</v>
      </c>
      <c r="Q16" s="3">
        <f>SUM(Q9:$Q$15)</f>
        <v>777214785451</v>
      </c>
      <c r="S16" s="9">
        <f>SUM(S9:$S$15)</f>
        <v>4.7695051233440831E-2</v>
      </c>
    </row>
    <row r="17" spans="11:19" x14ac:dyDescent="0.45">
      <c r="K17" s="4"/>
      <c r="M17" s="4"/>
      <c r="O17" s="4"/>
      <c r="Q17" s="4"/>
      <c r="S17" s="4"/>
    </row>
  </sheetData>
  <sheetProtection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24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7.140625" style="14" customWidth="1"/>
    <col min="6" max="6" width="1.42578125" style="14" customWidth="1"/>
    <col min="7" max="7" width="7.1406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11.42578125" style="14" customWidth="1"/>
    <col min="12" max="12" width="1.42578125" style="14" customWidth="1"/>
    <col min="13" max="13" width="17" style="14" customWidth="1"/>
    <col min="14" max="14" width="1.42578125" style="14" customWidth="1"/>
    <col min="15" max="15" width="17" style="14" customWidth="1"/>
    <col min="16" max="16" width="1.42578125" style="14" customWidth="1"/>
    <col min="17" max="17" width="11.42578125" style="14" customWidth="1"/>
    <col min="18" max="18" width="14.140625" style="14" customWidth="1"/>
    <col min="19" max="19" width="1.42578125" style="14" customWidth="1"/>
    <col min="20" max="20" width="11.42578125" style="14" customWidth="1"/>
    <col min="21" max="21" width="14.140625" style="14" customWidth="1"/>
    <col min="22" max="22" width="1.42578125" style="14" customWidth="1"/>
    <col min="23" max="23" width="11.42578125" style="14" customWidth="1"/>
    <col min="24" max="24" width="1.42578125" style="14" customWidth="1"/>
    <col min="25" max="25" width="17" style="14" customWidth="1"/>
    <col min="26" max="26" width="1.42578125" style="14" customWidth="1"/>
    <col min="27" max="27" width="17" style="14" customWidth="1"/>
    <col min="28" max="28" width="1.42578125" style="14" customWidth="1"/>
    <col min="29" max="29" width="8.5703125" style="14" customWidth="1"/>
    <col min="30" max="16384" width="9.140625" style="14"/>
  </cols>
  <sheetData>
    <row r="1" spans="1:29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20.100000000000001" customHeight="1" x14ac:dyDescent="0.4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5" spans="1:29" ht="21" x14ac:dyDescent="0.45">
      <c r="A5" s="24" t="s">
        <v>114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7" spans="1:29" ht="21" x14ac:dyDescent="0.45">
      <c r="K7" s="1" t="s">
        <v>5</v>
      </c>
      <c r="M7" s="25" t="s">
        <v>6</v>
      </c>
      <c r="N7" s="26"/>
      <c r="O7" s="26"/>
      <c r="P7" s="26"/>
      <c r="Q7" s="26"/>
      <c r="R7" s="26"/>
      <c r="S7" s="26"/>
      <c r="T7" s="26"/>
      <c r="U7" s="26"/>
      <c r="W7" s="25" t="s">
        <v>7</v>
      </c>
      <c r="X7" s="26"/>
      <c r="Y7" s="26"/>
      <c r="Z7" s="26"/>
      <c r="AA7" s="26"/>
      <c r="AB7" s="26"/>
      <c r="AC7" s="26"/>
    </row>
    <row r="8" spans="1:29" x14ac:dyDescent="0.45">
      <c r="A8" s="27" t="s">
        <v>115</v>
      </c>
      <c r="C8" s="29" t="s">
        <v>31</v>
      </c>
      <c r="E8" s="29" t="s">
        <v>88</v>
      </c>
      <c r="G8" s="29" t="s">
        <v>116</v>
      </c>
      <c r="I8" s="29" t="s">
        <v>29</v>
      </c>
      <c r="K8" s="27" t="s">
        <v>9</v>
      </c>
      <c r="M8" s="27" t="s">
        <v>10</v>
      </c>
      <c r="O8" s="27" t="s">
        <v>11</v>
      </c>
      <c r="Q8" s="27" t="s">
        <v>12</v>
      </c>
      <c r="R8" s="23"/>
      <c r="T8" s="27" t="s">
        <v>13</v>
      </c>
      <c r="U8" s="23"/>
      <c r="W8" s="27" t="s">
        <v>9</v>
      </c>
      <c r="Y8" s="27" t="s">
        <v>10</v>
      </c>
      <c r="AA8" s="27" t="s">
        <v>11</v>
      </c>
      <c r="AC8" s="29" t="s">
        <v>15</v>
      </c>
    </row>
    <row r="9" spans="1:29" x14ac:dyDescent="0.45">
      <c r="A9" s="28"/>
      <c r="C9" s="28"/>
      <c r="E9" s="28"/>
      <c r="G9" s="28"/>
      <c r="I9" s="28"/>
      <c r="K9" s="28"/>
      <c r="M9" s="28"/>
      <c r="O9" s="28"/>
      <c r="Q9" s="12" t="s">
        <v>9</v>
      </c>
      <c r="R9" s="12" t="s">
        <v>10</v>
      </c>
      <c r="T9" s="12" t="s">
        <v>9</v>
      </c>
      <c r="U9" s="12" t="s">
        <v>16</v>
      </c>
      <c r="W9" s="28"/>
      <c r="Y9" s="28"/>
      <c r="AA9" s="28"/>
      <c r="AC9" s="28"/>
    </row>
    <row r="10" spans="1:29" x14ac:dyDescent="0.45">
      <c r="A10" s="3" t="s">
        <v>18</v>
      </c>
      <c r="K10" s="3">
        <f>SUM($K$9)</f>
        <v>0</v>
      </c>
      <c r="M10" s="3">
        <f>SUM($M$9)</f>
        <v>0</v>
      </c>
      <c r="O10" s="3">
        <f>SUM($O$9)</f>
        <v>0</v>
      </c>
      <c r="Q10" s="3">
        <f>SUM($Q$9)</f>
        <v>0</v>
      </c>
      <c r="R10" s="3">
        <f>SUM($R$9)</f>
        <v>0</v>
      </c>
      <c r="T10" s="3">
        <f>SUM($T$9)</f>
        <v>0</v>
      </c>
      <c r="U10" s="3">
        <f>SUM($U$9)</f>
        <v>0</v>
      </c>
      <c r="W10" s="3">
        <f>SUM($W$9)</f>
        <v>0</v>
      </c>
      <c r="Y10" s="3">
        <f>SUM($Y$9)</f>
        <v>0</v>
      </c>
      <c r="AA10" s="3">
        <f>SUM($AA$9)</f>
        <v>0</v>
      </c>
      <c r="AC10" s="9">
        <f>SUM($AC$9)</f>
        <v>0</v>
      </c>
    </row>
    <row r="11" spans="1:29" x14ac:dyDescent="0.45">
      <c r="K11" s="4"/>
      <c r="M11" s="4"/>
      <c r="O11" s="4"/>
      <c r="Q11" s="4"/>
      <c r="R11" s="4"/>
      <c r="T11" s="4"/>
      <c r="U11" s="4"/>
      <c r="W11" s="4"/>
      <c r="Y11" s="4"/>
      <c r="AA11" s="4"/>
      <c r="AC11" s="4"/>
    </row>
  </sheetData>
  <sheetProtection sheet="1" objects="1" scenario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view="pageBreakPreview" zoomScale="60" zoomScaleNormal="100" workbookViewId="0">
      <selection sqref="A1:J24"/>
    </sheetView>
  </sheetViews>
  <sheetFormatPr defaultRowHeight="18.75" x14ac:dyDescent="0.45"/>
  <cols>
    <col min="1" max="1" width="49.710937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21.285156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0" width="9.140625" style="14"/>
    <col min="11" max="11" width="18.5703125" style="14" bestFit="1" customWidth="1"/>
    <col min="12" max="16384" width="9.140625" style="14"/>
  </cols>
  <sheetData>
    <row r="1" spans="1:11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11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</row>
    <row r="3" spans="1:11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</row>
    <row r="5" spans="1:11" ht="21" x14ac:dyDescent="0.45">
      <c r="A5" s="24" t="s">
        <v>118</v>
      </c>
      <c r="B5" s="23"/>
      <c r="C5" s="23"/>
      <c r="D5" s="23"/>
      <c r="E5" s="23"/>
      <c r="F5" s="23"/>
      <c r="G5" s="23"/>
      <c r="H5" s="23"/>
      <c r="I5" s="23"/>
    </row>
    <row r="7" spans="1:11" ht="42" x14ac:dyDescent="0.45">
      <c r="A7" s="1" t="s">
        <v>119</v>
      </c>
      <c r="C7" s="1" t="s">
        <v>120</v>
      </c>
      <c r="E7" s="1" t="s">
        <v>89</v>
      </c>
      <c r="G7" s="2" t="s">
        <v>121</v>
      </c>
      <c r="I7" s="2" t="s">
        <v>122</v>
      </c>
    </row>
    <row r="8" spans="1:11" ht="21" x14ac:dyDescent="0.45">
      <c r="A8" s="11" t="s">
        <v>123</v>
      </c>
      <c r="C8" s="6" t="s">
        <v>124</v>
      </c>
      <c r="E8" s="7">
        <v>-1372327549558</v>
      </c>
      <c r="G8" s="8">
        <f>E8/-1341205549942</f>
        <v>1.0232044965943854</v>
      </c>
      <c r="I8" s="8">
        <v>-8.4215115320085035E-2</v>
      </c>
      <c r="K8" s="15"/>
    </row>
    <row r="9" spans="1:11" ht="21" x14ac:dyDescent="0.45">
      <c r="A9" s="11" t="s">
        <v>125</v>
      </c>
      <c r="C9" s="6" t="s">
        <v>126</v>
      </c>
      <c r="E9" s="7">
        <v>12683910445</v>
      </c>
      <c r="G9" s="8">
        <f>E9/-1341205549942</f>
        <v>-9.4570965990623222E-3</v>
      </c>
      <c r="I9" s="8">
        <v>7.7836882395849679E-4</v>
      </c>
    </row>
    <row r="10" spans="1:11" ht="21" x14ac:dyDescent="0.45">
      <c r="A10" s="11" t="s">
        <v>127</v>
      </c>
      <c r="C10" s="6" t="s">
        <v>128</v>
      </c>
      <c r="E10" s="7">
        <v>18438089171</v>
      </c>
      <c r="G10" s="8">
        <f>E10/-1341205549942</f>
        <v>-1.3747399995323125E-2</v>
      </c>
      <c r="I10" s="8">
        <v>1.1314833738620869E-3</v>
      </c>
    </row>
    <row r="11" spans="1:11" ht="21" x14ac:dyDescent="0.45">
      <c r="A11" s="11" t="s">
        <v>129</v>
      </c>
      <c r="C11" s="6" t="s">
        <v>130</v>
      </c>
      <c r="E11" s="7">
        <v>0</v>
      </c>
      <c r="G11" s="8">
        <f>E11/-1341205549942</f>
        <v>0</v>
      </c>
      <c r="I11" s="8">
        <v>0</v>
      </c>
    </row>
    <row r="12" spans="1:11" ht="21" x14ac:dyDescent="0.45">
      <c r="A12" s="1" t="s">
        <v>18</v>
      </c>
      <c r="E12" s="3">
        <f>SUM(E8:$E$11)</f>
        <v>-1341205549942</v>
      </c>
      <c r="G12" s="9">
        <f>SUM(G8:$G$11)</f>
        <v>0.99999999999999989</v>
      </c>
      <c r="I12" s="9">
        <f>SUM(I8:$I$11)</f>
        <v>-8.2305263122264452E-2</v>
      </c>
    </row>
    <row r="13" spans="1:11" x14ac:dyDescent="0.45">
      <c r="E13" s="4"/>
      <c r="G13" s="4"/>
      <c r="I13" s="4"/>
    </row>
  </sheetData>
  <sheetProtection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sqref="A1:S24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19.85546875" style="14" bestFit="1" customWidth="1"/>
    <col min="6" max="6" width="1.42578125" style="14" customWidth="1"/>
    <col min="7" max="7" width="11.42578125" style="14" customWidth="1"/>
    <col min="8" max="8" width="1.42578125" style="14" customWidth="1"/>
    <col min="9" max="9" width="18.425781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8.42578125" style="14" customWidth="1"/>
    <col min="14" max="14" width="1.42578125" style="14" customWidth="1"/>
    <col min="15" max="15" width="18.42578125" style="14" customWidth="1"/>
    <col min="16" max="16" width="1.42578125" style="14" customWidth="1"/>
    <col min="17" max="17" width="17.42578125" style="14" customWidth="1"/>
    <col min="18" max="18" width="1.42578125" style="14" customWidth="1"/>
    <col min="19" max="19" width="18.42578125" style="14" customWidth="1"/>
    <col min="20" max="16384" width="9.140625" style="14"/>
  </cols>
  <sheetData>
    <row r="1" spans="1:19" ht="20.100000000000001" customHeight="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0.100000000000001" customHeight="1" x14ac:dyDescent="0.45">
      <c r="A2" s="22" t="s">
        <v>117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0.100000000000001" customHeight="1" x14ac:dyDescent="0.4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21" x14ac:dyDescent="0.45">
      <c r="A5" s="24" t="s">
        <v>131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7" spans="1:19" ht="21" x14ac:dyDescent="0.45">
      <c r="C7" s="25" t="s">
        <v>132</v>
      </c>
      <c r="D7" s="26"/>
      <c r="E7" s="26"/>
      <c r="F7" s="26"/>
      <c r="G7" s="26"/>
      <c r="I7" s="25" t="s">
        <v>133</v>
      </c>
      <c r="J7" s="26"/>
      <c r="K7" s="26"/>
      <c r="L7" s="26"/>
      <c r="M7" s="26"/>
      <c r="O7" s="25" t="s">
        <v>7</v>
      </c>
      <c r="P7" s="26"/>
      <c r="Q7" s="26"/>
      <c r="R7" s="26"/>
      <c r="S7" s="26"/>
    </row>
    <row r="8" spans="1:19" ht="63" x14ac:dyDescent="0.45">
      <c r="A8" s="1" t="s">
        <v>20</v>
      </c>
      <c r="C8" s="2" t="s">
        <v>134</v>
      </c>
      <c r="E8" s="2" t="s">
        <v>135</v>
      </c>
      <c r="G8" s="2" t="s">
        <v>136</v>
      </c>
      <c r="I8" s="2" t="s">
        <v>137</v>
      </c>
      <c r="K8" s="2" t="s">
        <v>138</v>
      </c>
      <c r="M8" s="2" t="s">
        <v>139</v>
      </c>
      <c r="O8" s="2" t="s">
        <v>137</v>
      </c>
      <c r="Q8" s="2" t="s">
        <v>138</v>
      </c>
      <c r="S8" s="2" t="s">
        <v>139</v>
      </c>
    </row>
    <row r="9" spans="1:19" x14ac:dyDescent="0.45">
      <c r="A9" s="5" t="s">
        <v>17</v>
      </c>
      <c r="C9" s="6" t="s">
        <v>140</v>
      </c>
      <c r="E9" s="7">
        <v>1222060894</v>
      </c>
      <c r="G9" s="7">
        <v>280</v>
      </c>
      <c r="N9" s="6"/>
      <c r="O9" s="7">
        <v>342177050320</v>
      </c>
      <c r="Q9" s="18">
        <v>-3938395298</v>
      </c>
      <c r="S9" s="7">
        <v>338238655022</v>
      </c>
    </row>
    <row r="10" spans="1:19" x14ac:dyDescent="0.45">
      <c r="A10" s="3" t="s">
        <v>18</v>
      </c>
      <c r="I10" s="3">
        <f>SUM(I9:$I$9)</f>
        <v>0</v>
      </c>
      <c r="K10" s="3">
        <f>SUM(K9:$K$9)</f>
        <v>0</v>
      </c>
      <c r="M10" s="3">
        <f>SUM(M9:$M$9)</f>
        <v>0</v>
      </c>
      <c r="O10" s="3">
        <f>SUM(O9:$O$9)</f>
        <v>342177050320</v>
      </c>
      <c r="Q10" s="19">
        <f>SUM(Q9:$Q$9)</f>
        <v>-3938395298</v>
      </c>
      <c r="S10" s="3">
        <f>SUM(S9:$S$9)</f>
        <v>338238655022</v>
      </c>
    </row>
    <row r="11" spans="1:19" x14ac:dyDescent="0.45">
      <c r="I11" s="4"/>
      <c r="K11" s="4"/>
      <c r="M11" s="4"/>
      <c r="O11" s="4"/>
      <c r="Q11" s="4"/>
      <c r="S11" s="4"/>
    </row>
  </sheetData>
  <sheetProtection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'11'!Print_Area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خانم هاشمی</cp:lastModifiedBy>
  <dcterms:created xsi:type="dcterms:W3CDTF">2021-09-28T13:09:25Z</dcterms:created>
  <dcterms:modified xsi:type="dcterms:W3CDTF">2021-10-02T11:42:41Z</dcterms:modified>
</cp:coreProperties>
</file>