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08\"/>
    </mc:Choice>
  </mc:AlternateContent>
  <bookViews>
    <workbookView xWindow="0" yWindow="0" windowWidth="13425" windowHeight="11010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">'1'!$A$1:$W$13</definedName>
    <definedName name="_xlnm.Print_Area" localSheetId="3">'3'!$A$1:$AI$21</definedName>
    <definedName name="_xlnm.Print_Area" localSheetId="5">'5'!$A$1:$S$16</definedName>
    <definedName name="_xlnm.Print_Area" localSheetId="7">'7'!$A$1:$I$13</definedName>
  </definedNames>
  <calcPr calcId="162913"/>
</workbook>
</file>

<file path=xl/calcChain.xml><?xml version="1.0" encoding="utf-8"?>
<calcChain xmlns="http://schemas.openxmlformats.org/spreadsheetml/2006/main">
  <c r="S15" i="6" l="1"/>
  <c r="AI20" i="4"/>
  <c r="E9" i="16"/>
  <c r="C9" i="16"/>
  <c r="I18" i="15"/>
  <c r="K16" i="15" s="1"/>
  <c r="E18" i="15"/>
  <c r="G13" i="15" s="1"/>
  <c r="K17" i="15"/>
  <c r="K15" i="15"/>
  <c r="K14" i="15"/>
  <c r="K13" i="15"/>
  <c r="K12" i="15"/>
  <c r="K11" i="15"/>
  <c r="K10" i="15"/>
  <c r="K9" i="15"/>
  <c r="K18" i="15" s="1"/>
  <c r="Q20" i="14"/>
  <c r="O20" i="14"/>
  <c r="M20" i="14"/>
  <c r="K20" i="14"/>
  <c r="I20" i="14"/>
  <c r="G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6" i="11"/>
  <c r="O16" i="11"/>
  <c r="M16" i="11"/>
  <c r="K16" i="11"/>
  <c r="I16" i="11"/>
  <c r="G16" i="11"/>
  <c r="E16" i="11"/>
  <c r="C16" i="11"/>
  <c r="S28" i="10"/>
  <c r="Q28" i="10"/>
  <c r="O28" i="10"/>
  <c r="M28" i="10"/>
  <c r="I28" i="10"/>
  <c r="S10" i="9"/>
  <c r="Q10" i="9"/>
  <c r="O10" i="9"/>
  <c r="M10" i="9"/>
  <c r="K10" i="9"/>
  <c r="I10" i="9"/>
  <c r="E12" i="8"/>
  <c r="G11" i="8"/>
  <c r="G10" i="8"/>
  <c r="G9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Q15" i="6"/>
  <c r="O15" i="6"/>
  <c r="M15" i="6"/>
  <c r="K15" i="6"/>
  <c r="K10" i="5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U12" i="2"/>
  <c r="S12" i="2"/>
  <c r="Q12" i="2"/>
  <c r="O12" i="2"/>
  <c r="M12" i="2"/>
  <c r="L12" i="2"/>
  <c r="J12" i="2"/>
  <c r="I12" i="2"/>
  <c r="G12" i="2"/>
  <c r="E12" i="2"/>
  <c r="C12" i="2"/>
  <c r="G10" i="15" l="1"/>
  <c r="G12" i="15"/>
  <c r="G11" i="15"/>
  <c r="G9" i="15"/>
  <c r="G18" i="15" l="1"/>
</calcChain>
</file>

<file path=xl/sharedStrings.xml><?xml version="1.0" encoding="utf-8"?>
<sst xmlns="http://schemas.openxmlformats.org/spreadsheetml/2006/main" count="493" uniqueCount="192">
  <si>
    <t>‫بازارگردانی صنعت مس</t>
  </si>
  <si>
    <t>‫صورت وضعیت پورتفوی</t>
  </si>
  <si>
    <t>‫برای ماه منتهی به 1400/08/30</t>
  </si>
  <si>
    <t>‫1- سرمایه گذاری ها</t>
  </si>
  <si>
    <t>‫1-1- سرمایه گذاری در سهام و حق تقدم سهام</t>
  </si>
  <si>
    <t>‫1400/07/30</t>
  </si>
  <si>
    <t>‫تغییرات طی دوره</t>
  </si>
  <si>
    <t>‫1400/08/30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</si>
  <si>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</si>
  <si>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</si>
  <si>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</si>
  <si>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</si>
  <si>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</si>
  <si>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</si>
  <si>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</si>
  <si>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</si>
  <si>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</si>
  <si>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</si>
  <si>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</si>
  <si>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</si>
  <si>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</si>
  <si>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</si>
  <si>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</si>
  <si>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</si>
  <si>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</si>
  <si>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</si>
  <si>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</si>
  <si>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</si>
  <si>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</si>
  <si>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</si>
  <si>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</si>
  <si>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</si>
  <si>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</si>
  <si>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</si>
  <si>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خليج فارس- 3ماهه16%</t>
  </si>
  <si>
    <t>‫بلی</t>
  </si>
  <si>
    <t>‫بورس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</si>
  <si>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</si>
  <si>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</si>
  <si>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</si>
  <si>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</si>
  <si>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</si>
  <si>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</si>
  <si>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</si>
  <si>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</si>
  <si>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</si>
  <si>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سلامت6واجدشرايط خاص1400</t>
  </si>
  <si>
    <t>‫فرابورس</t>
  </si>
  <si>
    <t>‫1396/09/22</t>
  </si>
  <si>
    <t>‫1400/09/22</t>
  </si>
  <si>
    <t>‫17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</si>
  <si>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</si>
  <si>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</si>
  <si>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</si>
  <si>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</si>
  <si>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</si>
  <si>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</si>
  <si>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</si>
  <si>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</si>
  <si>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</si>
  <si>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</si>
  <si>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</si>
  <si>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</si>
  <si>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</si>
  <si>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</si>
  <si>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</si>
  <si>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</si>
  <si>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</si>
  <si>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</si>
  <si>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</si>
  <si>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</si>
  <si>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</si>
  <si>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</si>
  <si>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</si>
  <si>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</si>
  <si>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</si>
  <si>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</si>
  <si>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</si>
  <si>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</si>
  <si>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</si>
  <si>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</si>
  <si>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</si>
  <si>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</si>
  <si>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</si>
  <si>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</si>
  <si>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</si>
  <si>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</si>
  <si>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</si>
  <si>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</si>
  <si>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</si>
  <si>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</si>
  <si>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</si>
  <si>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</si>
  <si>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</si>
  <si>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</si>
  <si>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</si>
  <si>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</si>
  <si>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</si>
  <si>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</si>
  <si>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</si>
  <si>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</si>
  <si>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</si>
  <si>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</si>
  <si>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</si>
  <si>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</si>
  <si>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</si>
  <si>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</si>
  <si>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</si>
  <si>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</si>
  <si>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</si>
  <si>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</si>
  <si>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</si>
  <si>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</si>
  <si>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</si>
  <si>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</si>
  <si>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</si>
  <si>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</si>
  <si>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</si>
  <si>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</si>
  <si>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</si>
  <si>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</si>
  <si>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</si>
  <si>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</si>
  <si>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</si>
  <si>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</si>
  <si>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</si>
  <si>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</si>
  <si>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</si>
  <si>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</si>
  <si>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</si>
  <si>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</si>
  <si>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</si>
  <si>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</si>
  <si>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</si>
  <si>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</si>
  <si>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</si>
  <si>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</si>
  <si>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</si>
  <si>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</si>
  <si>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</si>
  <si>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</si>
  <si>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</si>
  <si>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‫1400/12/10</t>
  </si>
  <si>
    <t>‫1400/09/20</t>
  </si>
  <si>
    <t>‫كوتاه مدت-0200051451001-توسعه صادرات</t>
  </si>
  <si>
    <t>‫1400/08/01</t>
  </si>
  <si>
    <t>‫-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</si>
  <si>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</si>
  <si>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</si>
  <si>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</si>
  <si>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</si>
  <si>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‫1400/12/25</t>
  </si>
  <si>
    <t>‫1400/09/28</t>
  </si>
  <si>
    <t>‫1400/09/27</t>
  </si>
  <si>
    <t>‫1400/11/05</t>
  </si>
  <si>
    <t>‫بلند مدت-3089012146819221-پاسارگاد</t>
  </si>
  <si>
    <t>‫1400/12/28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</si>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</sst>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sz val="11"/>
      <name val="B Nazanin"/>
      <charset val="178"/>
    </font>
    <font>
      <b/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wrapText="1"/>
    </xf>
    <xf numFmtId="3" fontId="1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1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4" fillId="0" borderId="5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/>
    <xf numFmtId="0" fontId="1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activeCell="U25" sqref="U25"/>
    </sheetView>
  </sheetViews>
  <sheetFormatPr defaultRowHeight="18" x14ac:dyDescent="0.45"/>
  <cols>
    <col min="1" max="20" width="9.140625" style="1"/>
    <col min="21" max="21" width="10" style="1" bestFit="1" customWidth="1"/>
    <col min="22" max="16384" width="9.140625" style="1"/>
  </cols>
  <sheetData>
    <row r="22" spans="1:10" ht="39.950000000000003" customHeight="1" x14ac:dyDescent="0.45">
      <c r="A22" s="32" t="s">
        <v>0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1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</v>
      </c>
      <c r="B24" s="33"/>
      <c r="C24" s="33"/>
      <c r="D24" s="33"/>
      <c r="E24" s="33"/>
      <c r="F24" s="33"/>
      <c r="G24" s="33"/>
      <c r="H24" s="33"/>
      <c r="I24" s="33"/>
      <c r="J24" s="33"/>
    </row>
  </sheetData>
  <sheetProtection algorithmName="SHA-512" hashValue="kf7NA6X5fT/jv8q/dyvzyyjsRxs4oqNf+xJ9lX/LpzMo+7vGaKSTfCd4gR3Vwr8Rbenh337lSXNdtB6S5DtzhA==" saltValue="Fifww5rVd5cY9mcZhMljaQ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rightToLeft="1" view="pageBreakPreview" topLeftCell="A19" zoomScale="60" zoomScaleNormal="100" workbookViewId="0">
      <selection sqref="A1:S1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9.5" x14ac:dyDescent="0.45">
      <c r="A5" s="39" t="s">
        <v>138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19.5" x14ac:dyDescent="0.45">
      <c r="I7" s="34" t="s">
        <v>130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39" x14ac:dyDescent="0.45">
      <c r="A8" s="11" t="s">
        <v>116</v>
      </c>
      <c r="C8" s="3" t="s">
        <v>139</v>
      </c>
      <c r="E8" s="3" t="s">
        <v>31</v>
      </c>
      <c r="G8" s="3" t="s">
        <v>87</v>
      </c>
      <c r="I8" s="3" t="s">
        <v>140</v>
      </c>
      <c r="K8" s="3" t="s">
        <v>135</v>
      </c>
      <c r="M8" s="3" t="s">
        <v>141</v>
      </c>
      <c r="O8" s="3" t="s">
        <v>140</v>
      </c>
      <c r="Q8" s="3" t="s">
        <v>135</v>
      </c>
      <c r="S8" s="3" t="s">
        <v>141</v>
      </c>
    </row>
    <row r="9" spans="1:19" ht="36" x14ac:dyDescent="0.45">
      <c r="A9" s="6" t="s">
        <v>34</v>
      </c>
      <c r="C9" s="7" t="s">
        <v>49</v>
      </c>
      <c r="E9" s="7" t="s">
        <v>38</v>
      </c>
      <c r="G9" s="7" t="s">
        <v>39</v>
      </c>
      <c r="I9" s="8">
        <v>52855374</v>
      </c>
      <c r="K9" s="18">
        <v>0</v>
      </c>
      <c r="M9" s="8">
        <v>52855374</v>
      </c>
      <c r="O9" s="8">
        <v>457398874</v>
      </c>
      <c r="Q9" s="18">
        <v>0</v>
      </c>
      <c r="S9" s="8">
        <v>457398874</v>
      </c>
    </row>
    <row r="10" spans="1:19" ht="36" x14ac:dyDescent="0.45">
      <c r="A10" s="6" t="s">
        <v>40</v>
      </c>
      <c r="C10" s="7" t="s">
        <v>142</v>
      </c>
      <c r="E10" s="7" t="s">
        <v>42</v>
      </c>
      <c r="G10" s="7" t="s">
        <v>39</v>
      </c>
      <c r="I10" s="8">
        <v>320578163</v>
      </c>
      <c r="K10" s="18">
        <v>0</v>
      </c>
      <c r="M10" s="8">
        <v>320578163</v>
      </c>
      <c r="O10" s="8">
        <v>2658643580</v>
      </c>
      <c r="Q10" s="18">
        <v>0</v>
      </c>
      <c r="S10" s="8">
        <v>2658643580</v>
      </c>
    </row>
    <row r="11" spans="1:19" ht="36" x14ac:dyDescent="0.45">
      <c r="A11" s="6" t="s">
        <v>43</v>
      </c>
      <c r="C11" s="7" t="s">
        <v>143</v>
      </c>
      <c r="E11" s="7" t="s">
        <v>45</v>
      </c>
      <c r="G11" s="7" t="s">
        <v>39</v>
      </c>
      <c r="I11" s="8">
        <v>27798033</v>
      </c>
      <c r="K11" s="18">
        <v>0</v>
      </c>
      <c r="M11" s="8">
        <v>27798033</v>
      </c>
      <c r="O11" s="8">
        <v>225587575</v>
      </c>
      <c r="Q11" s="18">
        <v>0</v>
      </c>
      <c r="S11" s="8">
        <v>225587575</v>
      </c>
    </row>
    <row r="12" spans="1:19" ht="54" x14ac:dyDescent="0.45">
      <c r="A12" s="6" t="s">
        <v>144</v>
      </c>
      <c r="C12" s="7" t="s">
        <v>145</v>
      </c>
      <c r="E12" s="7" t="s">
        <v>146</v>
      </c>
      <c r="G12" s="7" t="s">
        <v>95</v>
      </c>
      <c r="I12" s="8">
        <v>17106</v>
      </c>
      <c r="K12" s="18">
        <v>0</v>
      </c>
      <c r="M12" s="8">
        <v>17106</v>
      </c>
      <c r="O12" s="8">
        <v>53481</v>
      </c>
      <c r="Q12" s="18">
        <v>0</v>
      </c>
      <c r="S12" s="8">
        <v>53481</v>
      </c>
    </row>
    <row r="13" spans="1:19" ht="36" x14ac:dyDescent="0.45">
      <c r="A13" s="6" t="s">
        <v>147</v>
      </c>
      <c r="C13" s="7" t="s">
        <v>145</v>
      </c>
      <c r="E13" s="7" t="s">
        <v>146</v>
      </c>
      <c r="G13" s="7" t="s">
        <v>95</v>
      </c>
      <c r="I13" s="8">
        <v>37350</v>
      </c>
      <c r="K13" s="18">
        <v>0</v>
      </c>
      <c r="M13" s="8">
        <v>37350</v>
      </c>
      <c r="O13" s="8">
        <v>246629813</v>
      </c>
      <c r="Q13" s="18">
        <v>0</v>
      </c>
      <c r="S13" s="8">
        <v>246629813</v>
      </c>
    </row>
    <row r="14" spans="1:19" ht="36" x14ac:dyDescent="0.45">
      <c r="A14" s="6" t="s">
        <v>148</v>
      </c>
      <c r="C14" s="7" t="s">
        <v>145</v>
      </c>
      <c r="E14" s="7" t="s">
        <v>146</v>
      </c>
      <c r="G14" s="7" t="s">
        <v>95</v>
      </c>
      <c r="I14" s="8">
        <v>5100</v>
      </c>
      <c r="K14" s="18">
        <v>0</v>
      </c>
      <c r="M14" s="8">
        <v>5100</v>
      </c>
      <c r="O14" s="8">
        <v>30835</v>
      </c>
      <c r="Q14" s="18">
        <v>0</v>
      </c>
      <c r="S14" s="8">
        <v>30835</v>
      </c>
    </row>
    <row r="15" spans="1:19" ht="54" x14ac:dyDescent="0.45">
      <c r="A15" s="6" t="s">
        <v>149</v>
      </c>
      <c r="C15" s="7" t="s">
        <v>145</v>
      </c>
      <c r="E15" s="7" t="s">
        <v>146</v>
      </c>
      <c r="G15" s="7" t="s">
        <v>95</v>
      </c>
      <c r="I15" s="8">
        <v>2200223</v>
      </c>
      <c r="K15" s="18">
        <v>0</v>
      </c>
      <c r="M15" s="8">
        <v>2200223</v>
      </c>
      <c r="O15" s="8">
        <v>22766254</v>
      </c>
      <c r="Q15" s="18">
        <v>0</v>
      </c>
      <c r="S15" s="8">
        <v>22766254</v>
      </c>
    </row>
    <row r="16" spans="1:19" x14ac:dyDescent="0.45">
      <c r="A16" s="6" t="s">
        <v>150</v>
      </c>
      <c r="C16" s="7" t="s">
        <v>145</v>
      </c>
      <c r="E16" s="7" t="s">
        <v>146</v>
      </c>
      <c r="G16" s="7" t="s">
        <v>95</v>
      </c>
      <c r="I16" s="8">
        <v>22893637</v>
      </c>
      <c r="K16" s="18">
        <v>0</v>
      </c>
      <c r="M16" s="8">
        <v>22893637</v>
      </c>
      <c r="O16" s="8">
        <v>69102645</v>
      </c>
      <c r="Q16" s="18">
        <v>0</v>
      </c>
      <c r="S16" s="8">
        <v>69102645</v>
      </c>
    </row>
    <row r="17" spans="1:19" ht="36" x14ac:dyDescent="0.45">
      <c r="A17" s="6" t="s">
        <v>46</v>
      </c>
      <c r="C17" s="7" t="s">
        <v>49</v>
      </c>
      <c r="E17" s="7" t="s">
        <v>49</v>
      </c>
      <c r="G17" s="7" t="s">
        <v>50</v>
      </c>
      <c r="I17" s="8">
        <v>3406700708</v>
      </c>
      <c r="K17" s="18">
        <v>0</v>
      </c>
      <c r="M17" s="8">
        <v>3406700708</v>
      </c>
      <c r="O17" s="8">
        <v>9399737526</v>
      </c>
      <c r="Q17" s="18">
        <v>0</v>
      </c>
      <c r="S17" s="8">
        <v>9399737526</v>
      </c>
    </row>
    <row r="18" spans="1:19" ht="36" x14ac:dyDescent="0.45">
      <c r="A18" s="6" t="s">
        <v>51</v>
      </c>
      <c r="C18" s="7" t="s">
        <v>151</v>
      </c>
      <c r="E18" s="7" t="s">
        <v>53</v>
      </c>
      <c r="G18" s="7" t="s">
        <v>54</v>
      </c>
      <c r="I18" s="8">
        <v>240912295</v>
      </c>
      <c r="K18" s="18">
        <v>0</v>
      </c>
      <c r="M18" s="8">
        <v>240912295</v>
      </c>
      <c r="O18" s="8">
        <v>2028673128</v>
      </c>
      <c r="Q18" s="18">
        <v>0</v>
      </c>
      <c r="S18" s="8">
        <v>2028673128</v>
      </c>
    </row>
    <row r="19" spans="1:19" ht="36" x14ac:dyDescent="0.45">
      <c r="A19" s="6" t="s">
        <v>55</v>
      </c>
      <c r="C19" s="7" t="s">
        <v>146</v>
      </c>
      <c r="E19" s="7" t="s">
        <v>57</v>
      </c>
      <c r="G19" s="7" t="s">
        <v>50</v>
      </c>
      <c r="I19" s="8">
        <v>47988952</v>
      </c>
      <c r="K19" s="18">
        <v>0</v>
      </c>
      <c r="M19" s="8">
        <v>47988952</v>
      </c>
      <c r="O19" s="8">
        <v>533144153</v>
      </c>
      <c r="Q19" s="18">
        <v>0</v>
      </c>
      <c r="S19" s="8">
        <v>533144153</v>
      </c>
    </row>
    <row r="20" spans="1:19" ht="36" x14ac:dyDescent="0.45">
      <c r="A20" s="6" t="s">
        <v>58</v>
      </c>
      <c r="C20" s="7" t="s">
        <v>152</v>
      </c>
      <c r="E20" s="7" t="s">
        <v>61</v>
      </c>
      <c r="G20" s="7" t="s">
        <v>54</v>
      </c>
      <c r="I20" s="8">
        <v>41562664</v>
      </c>
      <c r="K20" s="18">
        <v>0</v>
      </c>
      <c r="M20" s="8">
        <v>41562664</v>
      </c>
      <c r="O20" s="8">
        <v>338868046</v>
      </c>
      <c r="Q20" s="18">
        <v>0</v>
      </c>
      <c r="S20" s="8">
        <v>338868046</v>
      </c>
    </row>
    <row r="21" spans="1:19" ht="36" x14ac:dyDescent="0.45">
      <c r="A21" s="6" t="s">
        <v>62</v>
      </c>
      <c r="C21" s="7" t="s">
        <v>153</v>
      </c>
      <c r="E21" s="7" t="s">
        <v>64</v>
      </c>
      <c r="G21" s="7" t="s">
        <v>54</v>
      </c>
      <c r="I21" s="8">
        <v>281309016</v>
      </c>
      <c r="K21" s="18">
        <v>0</v>
      </c>
      <c r="M21" s="8">
        <v>281309016</v>
      </c>
      <c r="O21" s="8">
        <v>2340900063</v>
      </c>
      <c r="Q21" s="18">
        <v>0</v>
      </c>
      <c r="S21" s="8">
        <v>2340900063</v>
      </c>
    </row>
    <row r="22" spans="1:19" ht="36" x14ac:dyDescent="0.45">
      <c r="A22" s="6" t="s">
        <v>65</v>
      </c>
      <c r="C22" s="7" t="s">
        <v>154</v>
      </c>
      <c r="E22" s="7" t="s">
        <v>67</v>
      </c>
      <c r="G22" s="7" t="s">
        <v>68</v>
      </c>
      <c r="I22" s="8">
        <v>318882437</v>
      </c>
      <c r="K22" s="18">
        <v>0</v>
      </c>
      <c r="M22" s="8">
        <v>318882437</v>
      </c>
      <c r="O22" s="8">
        <v>2686065383</v>
      </c>
      <c r="Q22" s="18">
        <v>0</v>
      </c>
      <c r="S22" s="8">
        <v>2686065383</v>
      </c>
    </row>
    <row r="23" spans="1:19" ht="36" x14ac:dyDescent="0.45">
      <c r="A23" s="6" t="s">
        <v>69</v>
      </c>
      <c r="C23" s="7" t="s">
        <v>71</v>
      </c>
      <c r="E23" s="7" t="s">
        <v>71</v>
      </c>
      <c r="G23" s="7" t="s">
        <v>72</v>
      </c>
      <c r="I23" s="8">
        <v>3124562</v>
      </c>
      <c r="K23" s="18">
        <v>0</v>
      </c>
      <c r="M23" s="8">
        <v>3124562</v>
      </c>
      <c r="O23" s="8">
        <v>7725048</v>
      </c>
      <c r="Q23" s="18">
        <v>0</v>
      </c>
      <c r="S23" s="8">
        <v>7725048</v>
      </c>
    </row>
    <row r="24" spans="1:19" ht="54" x14ac:dyDescent="0.45">
      <c r="A24" s="6" t="s">
        <v>155</v>
      </c>
      <c r="C24" s="7" t="s">
        <v>145</v>
      </c>
      <c r="E24" s="7" t="s">
        <v>156</v>
      </c>
      <c r="G24" s="7" t="s">
        <v>157</v>
      </c>
      <c r="I24" s="18">
        <v>0</v>
      </c>
      <c r="K24" s="18">
        <v>0</v>
      </c>
      <c r="M24" s="18">
        <v>0</v>
      </c>
      <c r="N24" s="7"/>
      <c r="O24" s="8">
        <v>10959903799</v>
      </c>
      <c r="Q24" s="25">
        <v>-449135</v>
      </c>
      <c r="S24" s="8">
        <v>10959454664</v>
      </c>
    </row>
    <row r="25" spans="1:19" ht="54" x14ac:dyDescent="0.45">
      <c r="A25" s="6" t="s">
        <v>158</v>
      </c>
      <c r="C25" s="7" t="s">
        <v>145</v>
      </c>
      <c r="E25" s="7" t="s">
        <v>156</v>
      </c>
      <c r="G25" s="7" t="s">
        <v>157</v>
      </c>
      <c r="I25" s="18">
        <v>0</v>
      </c>
      <c r="K25" s="18">
        <v>0</v>
      </c>
      <c r="M25" s="18">
        <v>0</v>
      </c>
      <c r="N25" s="7"/>
      <c r="O25" s="8">
        <v>3024657534</v>
      </c>
      <c r="Q25" s="25">
        <v>-179654</v>
      </c>
      <c r="S25" s="8">
        <v>3024477880</v>
      </c>
    </row>
    <row r="26" spans="1:19" ht="54" x14ac:dyDescent="0.45">
      <c r="A26" s="6" t="s">
        <v>159</v>
      </c>
      <c r="C26" s="7" t="s">
        <v>145</v>
      </c>
      <c r="E26" s="7" t="s">
        <v>156</v>
      </c>
      <c r="G26" s="7" t="s">
        <v>157</v>
      </c>
      <c r="I26" s="18">
        <v>0</v>
      </c>
      <c r="K26" s="18">
        <v>0</v>
      </c>
      <c r="M26" s="18">
        <v>0</v>
      </c>
      <c r="N26" s="7"/>
      <c r="O26" s="8">
        <v>2958904109</v>
      </c>
      <c r="Q26" s="25">
        <v>-179654</v>
      </c>
      <c r="S26" s="8">
        <v>2958724455</v>
      </c>
    </row>
    <row r="27" spans="1:19" ht="54" x14ac:dyDescent="0.45">
      <c r="A27" s="6" t="s">
        <v>160</v>
      </c>
      <c r="C27" s="7" t="s">
        <v>145</v>
      </c>
      <c r="E27" s="7" t="s">
        <v>156</v>
      </c>
      <c r="G27" s="7" t="s">
        <v>157</v>
      </c>
      <c r="I27" s="18">
        <v>0</v>
      </c>
      <c r="K27" s="18">
        <v>0</v>
      </c>
      <c r="M27" s="18">
        <v>0</v>
      </c>
      <c r="N27" s="7"/>
      <c r="O27" s="8">
        <v>1183561644</v>
      </c>
      <c r="Q27" s="25">
        <v>-71862</v>
      </c>
      <c r="S27" s="8">
        <v>1183489782</v>
      </c>
    </row>
    <row r="28" spans="1:19" ht="26.25" customHeight="1" thickBot="1" x14ac:dyDescent="0.5">
      <c r="A28" s="4" t="s">
        <v>18</v>
      </c>
      <c r="I28" s="4">
        <f>SUM(I9:$I$27)</f>
        <v>4766865620</v>
      </c>
      <c r="K28" s="27">
        <v>0</v>
      </c>
      <c r="M28" s="4">
        <f>SUM(M9:$M$27)</f>
        <v>4766865620</v>
      </c>
      <c r="O28" s="4">
        <f>SUM(O9:$O$27)</f>
        <v>39142353490</v>
      </c>
      <c r="Q28" s="26">
        <f>SUM(Q9:$Q$27)</f>
        <v>-880305</v>
      </c>
      <c r="S28" s="4">
        <f>SUM(S9:$S$27)</f>
        <v>39141473185</v>
      </c>
    </row>
    <row r="29" spans="1:19" ht="18.75" thickTop="1" x14ac:dyDescent="0.45">
      <c r="I29" s="5"/>
      <c r="K29" s="5"/>
      <c r="M29" s="5"/>
      <c r="O29" s="5"/>
      <c r="Q29" s="5"/>
      <c r="S29" s="5"/>
    </row>
  </sheetData>
  <sheetProtection algorithmName="SHA-512" hashValue="wq73K6diw52iPJ6bNb0Hkn6gxz0y3rQEGmkCuG9IUVS6DTLAMBN6PumwaC1JvYkC++Y+DIAcxJexWfXk2Hk/Kw==" saltValue="0sBabKlKMW+klgI+fF7Grw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M15" sqref="M15"/>
    </sheetView>
  </sheetViews>
  <sheetFormatPr defaultRowHeight="18" x14ac:dyDescent="0.45"/>
  <cols>
    <col min="1" max="1" width="21" style="1" bestFit="1" customWidth="1"/>
    <col min="2" max="2" width="1.42578125" style="1" customWidth="1"/>
    <col min="3" max="3" width="13.28515625" style="1" bestFit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5.28515625" style="1" bestFit="1" customWidth="1"/>
    <col min="10" max="10" width="1.42578125" style="1" customWidth="1"/>
    <col min="11" max="11" width="13.28515625" style="1" bestFit="1" customWidth="1"/>
    <col min="12" max="12" width="1.42578125" style="1" customWidth="1"/>
    <col min="13" max="13" width="17.85546875" style="1" bestFit="1" customWidth="1"/>
    <col min="14" max="14" width="1.42578125" style="1" customWidth="1"/>
    <col min="15" max="15" width="17.85546875" style="1" bestFit="1" customWidth="1"/>
    <col min="16" max="16" width="1.42578125" style="1" customWidth="1"/>
    <col min="17" max="17" width="15.28515625" style="1" bestFit="1" customWidth="1"/>
    <col min="18" max="16384" width="9.140625" style="1"/>
  </cols>
  <sheetData>
    <row r="1" spans="1:17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9.5" x14ac:dyDescent="0.45">
      <c r="A5" s="39" t="s">
        <v>161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9.5" x14ac:dyDescent="0.45">
      <c r="C7" s="34" t="s">
        <v>130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39" x14ac:dyDescent="0.45">
      <c r="A8" s="11" t="s">
        <v>116</v>
      </c>
      <c r="C8" s="3" t="s">
        <v>9</v>
      </c>
      <c r="E8" s="3" t="s">
        <v>11</v>
      </c>
      <c r="G8" s="3" t="s">
        <v>162</v>
      </c>
      <c r="I8" s="3" t="s">
        <v>163</v>
      </c>
      <c r="K8" s="3" t="s">
        <v>9</v>
      </c>
      <c r="M8" s="3" t="s">
        <v>11</v>
      </c>
      <c r="O8" s="3" t="s">
        <v>162</v>
      </c>
      <c r="Q8" s="3" t="s">
        <v>163</v>
      </c>
    </row>
    <row r="9" spans="1:17" ht="36" x14ac:dyDescent="0.45">
      <c r="A9" s="6" t="s">
        <v>164</v>
      </c>
      <c r="C9" s="21">
        <v>0</v>
      </c>
      <c r="D9" s="21"/>
      <c r="E9" s="21">
        <v>0</v>
      </c>
      <c r="F9" s="21"/>
      <c r="G9" s="21">
        <v>0</v>
      </c>
      <c r="H9" s="21"/>
      <c r="I9" s="21">
        <v>0</v>
      </c>
      <c r="J9" s="7"/>
      <c r="K9" s="8">
        <v>5220</v>
      </c>
      <c r="M9" s="25">
        <v>5220000000</v>
      </c>
      <c r="N9" s="28"/>
      <c r="O9" s="25">
        <v>3861273019</v>
      </c>
      <c r="P9" s="28"/>
      <c r="Q9" s="25">
        <v>1358726981</v>
      </c>
    </row>
    <row r="10" spans="1:17" ht="36" x14ac:dyDescent="0.45">
      <c r="A10" s="6" t="s">
        <v>34</v>
      </c>
      <c r="C10" s="21">
        <v>0</v>
      </c>
      <c r="D10" s="21"/>
      <c r="E10" s="21">
        <v>0</v>
      </c>
      <c r="F10" s="21"/>
      <c r="G10" s="21">
        <v>0</v>
      </c>
      <c r="H10" s="21"/>
      <c r="I10" s="21">
        <v>0</v>
      </c>
      <c r="J10" s="7"/>
      <c r="K10" s="8">
        <v>2100</v>
      </c>
      <c r="M10" s="25">
        <v>2057507226</v>
      </c>
      <c r="N10" s="28"/>
      <c r="O10" s="25">
        <v>2222254037</v>
      </c>
      <c r="P10" s="28"/>
      <c r="Q10" s="25">
        <v>-164746811</v>
      </c>
    </row>
    <row r="11" spans="1:17" ht="36" x14ac:dyDescent="0.45">
      <c r="A11" s="6" t="s">
        <v>46</v>
      </c>
      <c r="C11" s="25">
        <v>250000</v>
      </c>
      <c r="D11" s="28"/>
      <c r="E11" s="25">
        <v>249923750000</v>
      </c>
      <c r="F11" s="28"/>
      <c r="G11" s="25">
        <v>249963750000</v>
      </c>
      <c r="H11" s="28"/>
      <c r="I11" s="25">
        <v>-40000000</v>
      </c>
      <c r="K11" s="8">
        <v>350000</v>
      </c>
      <c r="M11" s="25">
        <v>349851250000</v>
      </c>
      <c r="N11" s="28"/>
      <c r="O11" s="25">
        <v>349907250000</v>
      </c>
      <c r="P11" s="28"/>
      <c r="Q11" s="25">
        <v>-56000000</v>
      </c>
    </row>
    <row r="12" spans="1:17" ht="36" x14ac:dyDescent="0.45">
      <c r="A12" s="6" t="s">
        <v>55</v>
      </c>
      <c r="C12" s="25">
        <v>4800</v>
      </c>
      <c r="D12" s="28"/>
      <c r="E12" s="25">
        <v>4800000000</v>
      </c>
      <c r="F12" s="28"/>
      <c r="G12" s="25">
        <v>4815706080</v>
      </c>
      <c r="H12" s="28"/>
      <c r="I12" s="25">
        <v>-15706080</v>
      </c>
      <c r="K12" s="8">
        <v>4800</v>
      </c>
      <c r="M12" s="25">
        <v>4800000000</v>
      </c>
      <c r="N12" s="28"/>
      <c r="O12" s="25">
        <v>4815706080</v>
      </c>
      <c r="P12" s="28"/>
      <c r="Q12" s="25">
        <v>-15706080</v>
      </c>
    </row>
    <row r="13" spans="1:17" ht="36" x14ac:dyDescent="0.45">
      <c r="A13" s="6" t="s">
        <v>62</v>
      </c>
      <c r="B13" s="30"/>
      <c r="C13" s="21">
        <v>0</v>
      </c>
      <c r="D13" s="21"/>
      <c r="E13" s="21">
        <v>0</v>
      </c>
      <c r="F13" s="21"/>
      <c r="G13" s="21">
        <v>0</v>
      </c>
      <c r="H13" s="21"/>
      <c r="I13" s="21">
        <v>0</v>
      </c>
      <c r="J13" s="7"/>
      <c r="K13" s="8">
        <v>500</v>
      </c>
      <c r="M13" s="25">
        <v>489644750</v>
      </c>
      <c r="N13" s="28"/>
      <c r="O13" s="25">
        <v>488639971</v>
      </c>
      <c r="P13" s="28"/>
      <c r="Q13" s="25">
        <v>1004779</v>
      </c>
    </row>
    <row r="14" spans="1:17" x14ac:dyDescent="0.45">
      <c r="A14" s="6" t="s">
        <v>17</v>
      </c>
      <c r="C14" s="25">
        <v>1052000000</v>
      </c>
      <c r="D14" s="28"/>
      <c r="E14" s="25">
        <v>14201580952000</v>
      </c>
      <c r="F14" s="28"/>
      <c r="G14" s="25">
        <v>14042157784483</v>
      </c>
      <c r="H14" s="28"/>
      <c r="I14" s="25">
        <v>159423167517</v>
      </c>
      <c r="K14" s="8">
        <v>1164384312</v>
      </c>
      <c r="M14" s="25">
        <v>15656029829457</v>
      </c>
      <c r="N14" s="28"/>
      <c r="O14" s="25">
        <v>15546615921500</v>
      </c>
      <c r="P14" s="28"/>
      <c r="Q14" s="25">
        <v>109413907957</v>
      </c>
    </row>
    <row r="15" spans="1:17" ht="36" x14ac:dyDescent="0.45">
      <c r="A15" s="6" t="s">
        <v>65</v>
      </c>
      <c r="C15" s="21">
        <v>0</v>
      </c>
      <c r="D15" s="21"/>
      <c r="E15" s="21">
        <v>0</v>
      </c>
      <c r="F15" s="21"/>
      <c r="G15" s="21">
        <v>0</v>
      </c>
      <c r="H15" s="21"/>
      <c r="I15" s="21">
        <v>0</v>
      </c>
      <c r="J15" s="7"/>
      <c r="K15" s="8">
        <v>1000</v>
      </c>
      <c r="M15" s="25">
        <v>684503375</v>
      </c>
      <c r="N15" s="28"/>
      <c r="O15" s="25">
        <v>659024875</v>
      </c>
      <c r="P15" s="28"/>
      <c r="Q15" s="25">
        <v>25478500</v>
      </c>
    </row>
    <row r="16" spans="1:17" x14ac:dyDescent="0.45">
      <c r="A16" s="4" t="s">
        <v>18</v>
      </c>
      <c r="C16" s="26">
        <f>SUM(C9:$C$15)</f>
        <v>1052254800</v>
      </c>
      <c r="D16" s="28"/>
      <c r="E16" s="26">
        <f>SUM(E9:$E$15)</f>
        <v>14456304702000</v>
      </c>
      <c r="F16" s="28"/>
      <c r="G16" s="26">
        <f>SUM(G9:$G$15)</f>
        <v>14296937240563</v>
      </c>
      <c r="H16" s="28"/>
      <c r="I16" s="26">
        <f>SUM(I9:$I$15)</f>
        <v>159367461437</v>
      </c>
      <c r="K16" s="4">
        <f>SUM(K9:$K$15)</f>
        <v>1164747932</v>
      </c>
      <c r="M16" s="26">
        <f>SUM(M9:$M$15)</f>
        <v>16019132734808</v>
      </c>
      <c r="N16" s="28"/>
      <c r="O16" s="26">
        <f>SUM(O9:$O$15)</f>
        <v>15908570069482</v>
      </c>
      <c r="P16" s="28"/>
      <c r="Q16" s="26">
        <f>SUM(Q9:$Q$15)</f>
        <v>110562665326</v>
      </c>
    </row>
    <row r="17" spans="1:17" x14ac:dyDescent="0.45">
      <c r="C17" s="5"/>
      <c r="E17" s="5"/>
      <c r="G17" s="5"/>
      <c r="I17" s="5"/>
      <c r="K17" s="5"/>
      <c r="M17" s="5"/>
      <c r="O17" s="5"/>
      <c r="Q17" s="5"/>
    </row>
    <row r="19" spans="1:17" x14ac:dyDescent="0.45">
      <c r="A19" s="40" t="s">
        <v>165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</sheetData>
  <sheetProtection algorithmName="SHA-512" hashValue="0L8ObfRurht2O1cqS9cNCS6HuS3XLqo8xKDae1FRaYFZymEJGALOfcKpDX/eII9YucO7FDBFVnjxJFA9m9iV1w==" saltValue="5igz2w4NaKWLXXXTNZVqWA==" spinCount="100000" sheet="1" objects="1" scenarios="1" selectLockedCells="1" autoFilter="0" selectUnlockedCell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view="pageBreakPreview" zoomScale="60" zoomScaleNormal="100" workbookViewId="0">
      <selection activeCell="G37" sqref="G37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9.5" x14ac:dyDescent="0.45">
      <c r="A5" s="39" t="s">
        <v>166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9.5" x14ac:dyDescent="0.45">
      <c r="C7" s="34" t="s">
        <v>130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39" x14ac:dyDescent="0.45">
      <c r="A8" s="11" t="s">
        <v>116</v>
      </c>
      <c r="C8" s="3" t="s">
        <v>9</v>
      </c>
      <c r="E8" s="3" t="s">
        <v>11</v>
      </c>
      <c r="G8" s="3" t="s">
        <v>162</v>
      </c>
      <c r="I8" s="3" t="s">
        <v>167</v>
      </c>
      <c r="K8" s="3" t="s">
        <v>9</v>
      </c>
      <c r="M8" s="3" t="s">
        <v>11</v>
      </c>
      <c r="O8" s="3" t="s">
        <v>162</v>
      </c>
      <c r="Q8" s="3" t="s">
        <v>167</v>
      </c>
    </row>
    <row r="9" spans="1:17" ht="36" x14ac:dyDescent="0.45">
      <c r="A9" s="6" t="s">
        <v>34</v>
      </c>
      <c r="C9" s="8">
        <v>4000</v>
      </c>
      <c r="E9" s="25">
        <v>4037071000</v>
      </c>
      <c r="F9" s="28"/>
      <c r="G9" s="25">
        <v>3997100000</v>
      </c>
      <c r="H9" s="28"/>
      <c r="I9" s="25">
        <v>39971000</v>
      </c>
      <c r="K9" s="8">
        <v>4000</v>
      </c>
      <c r="M9" s="25">
        <v>4037071000</v>
      </c>
      <c r="N9" s="28"/>
      <c r="O9" s="25">
        <v>3518287194</v>
      </c>
      <c r="P9" s="28"/>
      <c r="Q9" s="25">
        <v>518783806</v>
      </c>
    </row>
    <row r="10" spans="1:17" ht="36" x14ac:dyDescent="0.45">
      <c r="A10" s="6" t="s">
        <v>40</v>
      </c>
      <c r="C10" s="8">
        <v>24920</v>
      </c>
      <c r="E10" s="25">
        <v>24105071144</v>
      </c>
      <c r="F10" s="28"/>
      <c r="G10" s="25">
        <v>24727619469</v>
      </c>
      <c r="H10" s="28"/>
      <c r="I10" s="25">
        <v>-622548325</v>
      </c>
      <c r="K10" s="8">
        <v>24920</v>
      </c>
      <c r="M10" s="25">
        <v>24105071144</v>
      </c>
      <c r="N10" s="28"/>
      <c r="O10" s="25">
        <v>22719303474</v>
      </c>
      <c r="P10" s="28"/>
      <c r="Q10" s="25">
        <v>1385767670</v>
      </c>
    </row>
    <row r="11" spans="1:17" ht="36" x14ac:dyDescent="0.45">
      <c r="A11" s="6" t="s">
        <v>43</v>
      </c>
      <c r="C11" s="8">
        <v>2100</v>
      </c>
      <c r="E11" s="25">
        <v>2140447050</v>
      </c>
      <c r="F11" s="28"/>
      <c r="G11" s="25">
        <v>2140447050</v>
      </c>
      <c r="H11" s="28"/>
      <c r="I11" s="18">
        <v>0</v>
      </c>
      <c r="K11" s="8">
        <v>2100</v>
      </c>
      <c r="M11" s="25">
        <v>2140447050</v>
      </c>
      <c r="N11" s="28"/>
      <c r="O11" s="25">
        <v>2140447050</v>
      </c>
      <c r="P11" s="28"/>
      <c r="Q11" s="18">
        <v>0</v>
      </c>
    </row>
    <row r="12" spans="1:17" ht="36" x14ac:dyDescent="0.45">
      <c r="A12" s="6" t="s">
        <v>46</v>
      </c>
      <c r="C12" s="8">
        <v>150000</v>
      </c>
      <c r="E12" s="25">
        <v>149216739375</v>
      </c>
      <c r="F12" s="28"/>
      <c r="G12" s="25">
        <v>149670000000</v>
      </c>
      <c r="H12" s="28"/>
      <c r="I12" s="25">
        <v>-453260625</v>
      </c>
      <c r="K12" s="8">
        <v>150000</v>
      </c>
      <c r="M12" s="25">
        <v>149216739375</v>
      </c>
      <c r="N12" s="28"/>
      <c r="O12" s="25">
        <v>150024000000</v>
      </c>
      <c r="P12" s="28"/>
      <c r="Q12" s="25">
        <v>-807260625</v>
      </c>
    </row>
    <row r="13" spans="1:17" ht="36" x14ac:dyDescent="0.45">
      <c r="A13" s="6" t="s">
        <v>51</v>
      </c>
      <c r="C13" s="8">
        <v>17000</v>
      </c>
      <c r="E13" s="25">
        <v>10617296875</v>
      </c>
      <c r="F13" s="28"/>
      <c r="G13" s="25">
        <v>10617296875</v>
      </c>
      <c r="H13" s="28"/>
      <c r="I13" s="18">
        <v>0</v>
      </c>
      <c r="K13" s="8">
        <v>17000</v>
      </c>
      <c r="M13" s="25">
        <v>10617296875</v>
      </c>
      <c r="N13" s="28"/>
      <c r="O13" s="25">
        <v>10617296875</v>
      </c>
      <c r="P13" s="28"/>
      <c r="Q13" s="18">
        <v>0</v>
      </c>
    </row>
    <row r="14" spans="1:17" ht="36" x14ac:dyDescent="0.45">
      <c r="A14" s="6" t="s">
        <v>55</v>
      </c>
      <c r="C14" s="18">
        <v>0</v>
      </c>
      <c r="D14" s="17"/>
      <c r="E14" s="18">
        <v>0</v>
      </c>
      <c r="F14" s="28"/>
      <c r="G14" s="25">
        <v>-19186080</v>
      </c>
      <c r="H14" s="28"/>
      <c r="I14" s="25">
        <v>19186080</v>
      </c>
      <c r="K14" s="31">
        <v>0</v>
      </c>
      <c r="L14" s="30">
        <v>0</v>
      </c>
      <c r="M14" s="31">
        <v>0</v>
      </c>
      <c r="N14" s="29"/>
      <c r="O14" s="31">
        <v>0</v>
      </c>
      <c r="P14" s="29"/>
      <c r="Q14" s="31">
        <v>0</v>
      </c>
    </row>
    <row r="15" spans="1:17" ht="36" x14ac:dyDescent="0.45">
      <c r="A15" s="6" t="s">
        <v>58</v>
      </c>
      <c r="C15" s="8">
        <v>2810</v>
      </c>
      <c r="E15" s="25">
        <v>2690028314</v>
      </c>
      <c r="F15" s="28"/>
      <c r="G15" s="25">
        <v>2690028314</v>
      </c>
      <c r="H15" s="28"/>
      <c r="I15" s="18">
        <v>0</v>
      </c>
      <c r="K15" s="8">
        <v>2810</v>
      </c>
      <c r="M15" s="25">
        <v>2690028314</v>
      </c>
      <c r="N15" s="28"/>
      <c r="O15" s="25">
        <v>2695644240</v>
      </c>
      <c r="P15" s="28"/>
      <c r="Q15" s="25">
        <v>-5615926</v>
      </c>
    </row>
    <row r="16" spans="1:17" ht="36" x14ac:dyDescent="0.45">
      <c r="A16" s="6" t="s">
        <v>62</v>
      </c>
      <c r="C16" s="8">
        <v>19000</v>
      </c>
      <c r="E16" s="25">
        <v>18929266325</v>
      </c>
      <c r="F16" s="28"/>
      <c r="G16" s="25">
        <v>18986225000</v>
      </c>
      <c r="H16" s="28"/>
      <c r="I16" s="25">
        <v>-56958675</v>
      </c>
      <c r="K16" s="8">
        <v>19000</v>
      </c>
      <c r="M16" s="25">
        <v>18929266325</v>
      </c>
      <c r="N16" s="28"/>
      <c r="O16" s="25">
        <v>18581818408</v>
      </c>
      <c r="P16" s="28"/>
      <c r="Q16" s="25">
        <v>347447917</v>
      </c>
    </row>
    <row r="17" spans="1:17" x14ac:dyDescent="0.45">
      <c r="A17" s="6" t="s">
        <v>17</v>
      </c>
      <c r="C17" s="8">
        <v>247400622</v>
      </c>
      <c r="E17" s="25">
        <v>3285455421138</v>
      </c>
      <c r="F17" s="28"/>
      <c r="G17" s="25">
        <v>3509669551160</v>
      </c>
      <c r="H17" s="28"/>
      <c r="I17" s="25">
        <v>-224214130022</v>
      </c>
      <c r="K17" s="8">
        <v>247400622</v>
      </c>
      <c r="M17" s="25">
        <v>3285455421138</v>
      </c>
      <c r="N17" s="28"/>
      <c r="O17" s="25">
        <v>3302349735358</v>
      </c>
      <c r="P17" s="28"/>
      <c r="Q17" s="25">
        <v>-16894314220</v>
      </c>
    </row>
    <row r="18" spans="1:17" ht="36" x14ac:dyDescent="0.45">
      <c r="A18" s="6" t="s">
        <v>65</v>
      </c>
      <c r="C18" s="8">
        <v>21500</v>
      </c>
      <c r="E18" s="25">
        <v>14716822562</v>
      </c>
      <c r="F18" s="28"/>
      <c r="G18" s="25">
        <v>14716822562</v>
      </c>
      <c r="H18" s="28"/>
      <c r="I18" s="18">
        <v>0</v>
      </c>
      <c r="K18" s="8">
        <v>21500</v>
      </c>
      <c r="M18" s="25">
        <v>14716822562</v>
      </c>
      <c r="N18" s="28"/>
      <c r="O18" s="25">
        <v>14179712250</v>
      </c>
      <c r="P18" s="28"/>
      <c r="Q18" s="25">
        <v>537110312</v>
      </c>
    </row>
    <row r="19" spans="1:17" ht="36" x14ac:dyDescent="0.45">
      <c r="A19" s="6" t="s">
        <v>69</v>
      </c>
      <c r="C19" s="8">
        <v>200</v>
      </c>
      <c r="E19" s="25">
        <v>192460365</v>
      </c>
      <c r="F19" s="28"/>
      <c r="G19" s="25">
        <v>195857900</v>
      </c>
      <c r="H19" s="28"/>
      <c r="I19" s="25">
        <v>-3397535</v>
      </c>
      <c r="K19" s="8">
        <v>200</v>
      </c>
      <c r="M19" s="25">
        <v>192460365</v>
      </c>
      <c r="N19" s="28"/>
      <c r="O19" s="25">
        <v>190538040</v>
      </c>
      <c r="P19" s="28"/>
      <c r="Q19" s="25">
        <v>1922325</v>
      </c>
    </row>
    <row r="20" spans="1:17" x14ac:dyDescent="0.45">
      <c r="A20" s="4" t="s">
        <v>18</v>
      </c>
      <c r="C20" s="4">
        <f>SUM(C9:$C$19)</f>
        <v>247642152</v>
      </c>
      <c r="E20" s="26">
        <f>SUM(E9:$E$19)</f>
        <v>3512100624148</v>
      </c>
      <c r="F20" s="28"/>
      <c r="G20" s="26">
        <f>SUM(G9:$G$19)</f>
        <v>3737391762250</v>
      </c>
      <c r="H20" s="28"/>
      <c r="I20" s="26">
        <f>SUM(I9:$I$19)</f>
        <v>-225291138102</v>
      </c>
      <c r="K20" s="4">
        <f>SUM(K9:$K$19)</f>
        <v>247642152</v>
      </c>
      <c r="M20" s="26">
        <f>SUM(M9:$M$19)</f>
        <v>3512100624148</v>
      </c>
      <c r="N20" s="28"/>
      <c r="O20" s="26">
        <f>SUM(O9:$O$19)</f>
        <v>3527016782889</v>
      </c>
      <c r="P20" s="28"/>
      <c r="Q20" s="26">
        <f>SUM(Q9:$Q$19)</f>
        <v>-14916158741</v>
      </c>
    </row>
    <row r="21" spans="1:17" x14ac:dyDescent="0.45">
      <c r="C21" s="5"/>
      <c r="E21" s="5"/>
      <c r="G21" s="5"/>
      <c r="I21" s="5"/>
      <c r="K21" s="5"/>
      <c r="M21" s="5"/>
      <c r="O21" s="5"/>
      <c r="Q21" s="5"/>
    </row>
    <row r="23" spans="1:17" x14ac:dyDescent="0.45">
      <c r="A23" s="40" t="s">
        <v>165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</row>
  </sheetData>
  <sheetProtection algorithmName="SHA-512" hashValue="XO1z2EHn5ggr34urk9GSCwbRqyE+TU3YoTRuhFYq9LCLnUutF2rw9vsYu7sEt56fz0KJCzln7mD/GIvoIssH2g==" saltValue="OJur+tnG/KAM7dU2XRdIQw==" spinCount="100000" sheet="1" objects="1" scenarios="1" selectLockedCells="1" autoFilter="0" selectUnlockedCell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sqref="A1:U1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5" spans="1:21" ht="19.5" x14ac:dyDescent="0.45">
      <c r="A5" s="39" t="s">
        <v>168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spans="1:21" ht="19.5" x14ac:dyDescent="0.45">
      <c r="C7" s="34" t="s">
        <v>130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  <c r="R7" s="35"/>
      <c r="S7" s="35"/>
      <c r="T7" s="35"/>
      <c r="U7" s="35"/>
    </row>
    <row r="8" spans="1:21" ht="39" x14ac:dyDescent="0.45">
      <c r="A8" s="2" t="s">
        <v>169</v>
      </c>
      <c r="C8" s="3" t="s">
        <v>128</v>
      </c>
      <c r="E8" s="3" t="s">
        <v>170</v>
      </c>
      <c r="G8" s="3" t="s">
        <v>171</v>
      </c>
      <c r="I8" s="3" t="s">
        <v>172</v>
      </c>
      <c r="K8" s="3" t="s">
        <v>173</v>
      </c>
      <c r="M8" s="3" t="s">
        <v>128</v>
      </c>
      <c r="O8" s="3" t="s">
        <v>170</v>
      </c>
      <c r="Q8" s="3" t="s">
        <v>171</v>
      </c>
      <c r="S8" s="3" t="s">
        <v>172</v>
      </c>
      <c r="U8" s="3" t="s">
        <v>173</v>
      </c>
    </row>
    <row r="9" spans="1:21" x14ac:dyDescent="0.45">
      <c r="A9" s="6" t="s">
        <v>17</v>
      </c>
      <c r="C9" s="18">
        <v>0</v>
      </c>
      <c r="E9" s="25">
        <v>-224214130022</v>
      </c>
      <c r="G9" s="8">
        <v>159423167517</v>
      </c>
      <c r="I9" s="25">
        <v>-64790962505</v>
      </c>
      <c r="K9" s="9">
        <v>1.0594234950760586</v>
      </c>
      <c r="M9" s="8">
        <v>342177050320</v>
      </c>
      <c r="O9" s="25">
        <v>-16894314220</v>
      </c>
      <c r="Q9" s="8">
        <v>109413907957</v>
      </c>
      <c r="S9" s="25">
        <v>434696644057</v>
      </c>
      <c r="U9" s="9">
        <v>0.91137885241527083</v>
      </c>
    </row>
    <row r="10" spans="1:21" x14ac:dyDescent="0.45">
      <c r="A10" s="4" t="s">
        <v>18</v>
      </c>
      <c r="C10" s="16">
        <f>SUM(C9:$C$9)</f>
        <v>0</v>
      </c>
      <c r="E10" s="26">
        <f>SUM(E9:$E$9)</f>
        <v>-224214130022</v>
      </c>
      <c r="G10" s="4">
        <f>SUM(G9:$G$9)</f>
        <v>159423167517</v>
      </c>
      <c r="I10" s="26">
        <f>SUM(I9:$I$9)</f>
        <v>-64790962505</v>
      </c>
      <c r="K10" s="10">
        <f>SUM(K9:$K$9)</f>
        <v>1.0594234950760586</v>
      </c>
      <c r="M10" s="4">
        <f>SUM(M9:$M$9)</f>
        <v>342177050320</v>
      </c>
      <c r="O10" s="26">
        <f>SUM(O9:$O$9)</f>
        <v>-16894314220</v>
      </c>
      <c r="Q10" s="4">
        <f>SUM(Q9:$Q$9)</f>
        <v>109413907957</v>
      </c>
      <c r="S10" s="26">
        <f>SUM(S9:$S$9)</f>
        <v>434696644057</v>
      </c>
      <c r="U10" s="10">
        <f>SUM(U9:$U$9)</f>
        <v>0.91137885241527083</v>
      </c>
    </row>
    <row r="11" spans="1:21" x14ac:dyDescent="0.45">
      <c r="C11" s="5"/>
      <c r="E11" s="5"/>
      <c r="G11" s="5"/>
      <c r="I11" s="5"/>
      <c r="K11" s="5"/>
      <c r="M11" s="5"/>
      <c r="O11" s="5"/>
      <c r="Q11" s="5"/>
      <c r="S11" s="5"/>
      <c r="U11" s="5"/>
    </row>
  </sheetData>
  <sheetProtection algorithmName="SHA-512" hashValue="PQMD+SKAXeEWpihhoex31laymiNwQ8bXoXP/NuDXtSZeuMiF/E6wFBiabqEKrN/K/mR46qTr0cBI+k8ppocIqg==" saltValue="Cg7HcJ50hAzmS3lW71WrlA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sqref="A1:Q21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9.5" x14ac:dyDescent="0.45">
      <c r="A5" s="39" t="s">
        <v>174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9.5" x14ac:dyDescent="0.45">
      <c r="C7" s="34" t="s">
        <v>130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</row>
    <row r="8" spans="1:17" ht="19.5" x14ac:dyDescent="0.45">
      <c r="C8" s="3" t="s">
        <v>175</v>
      </c>
      <c r="E8" s="3" t="s">
        <v>170</v>
      </c>
      <c r="G8" s="3" t="s">
        <v>171</v>
      </c>
      <c r="I8" s="3" t="s">
        <v>18</v>
      </c>
      <c r="K8" s="3" t="s">
        <v>175</v>
      </c>
      <c r="M8" s="3" t="s">
        <v>170</v>
      </c>
      <c r="O8" s="3" t="s">
        <v>171</v>
      </c>
      <c r="Q8" s="3" t="s">
        <v>18</v>
      </c>
    </row>
    <row r="9" spans="1:17" ht="36" x14ac:dyDescent="0.45">
      <c r="A9" s="6" t="s">
        <v>34</v>
      </c>
      <c r="C9" s="25">
        <v>52855374</v>
      </c>
      <c r="D9" s="28"/>
      <c r="E9" s="25">
        <v>39971000</v>
      </c>
      <c r="F9" s="28"/>
      <c r="G9" s="18">
        <v>0</v>
      </c>
      <c r="H9" s="28"/>
      <c r="I9" s="25">
        <v>92826374</v>
      </c>
      <c r="J9" s="28"/>
      <c r="K9" s="25">
        <v>457398874</v>
      </c>
      <c r="L9" s="28"/>
      <c r="M9" s="25">
        <v>518783806</v>
      </c>
      <c r="N9" s="28"/>
      <c r="O9" s="25">
        <v>-164746811</v>
      </c>
      <c r="P9" s="28"/>
      <c r="Q9" s="25">
        <v>811435869</v>
      </c>
    </row>
    <row r="10" spans="1:17" ht="36" x14ac:dyDescent="0.45">
      <c r="A10" s="6" t="s">
        <v>40</v>
      </c>
      <c r="C10" s="25">
        <v>320578163</v>
      </c>
      <c r="D10" s="28"/>
      <c r="E10" s="25">
        <v>-622548325</v>
      </c>
      <c r="F10" s="28"/>
      <c r="G10" s="18">
        <v>0</v>
      </c>
      <c r="H10" s="28"/>
      <c r="I10" s="25">
        <v>-301970162</v>
      </c>
      <c r="J10" s="28"/>
      <c r="K10" s="25">
        <v>2658643580</v>
      </c>
      <c r="L10" s="28"/>
      <c r="M10" s="25">
        <v>1385767670</v>
      </c>
      <c r="N10" s="28"/>
      <c r="O10" s="18">
        <v>0</v>
      </c>
      <c r="P10" s="28"/>
      <c r="Q10" s="25">
        <v>4044411250</v>
      </c>
    </row>
    <row r="11" spans="1:17" ht="36" x14ac:dyDescent="0.45">
      <c r="A11" s="6" t="s">
        <v>43</v>
      </c>
      <c r="C11" s="25">
        <v>27798033</v>
      </c>
      <c r="D11" s="28"/>
      <c r="E11" s="18">
        <v>0</v>
      </c>
      <c r="F11" s="28"/>
      <c r="G11" s="18">
        <v>0</v>
      </c>
      <c r="H11" s="28"/>
      <c r="I11" s="25">
        <v>27798033</v>
      </c>
      <c r="J11" s="28"/>
      <c r="K11" s="25">
        <v>225587575</v>
      </c>
      <c r="L11" s="28"/>
      <c r="M11" s="18">
        <v>0</v>
      </c>
      <c r="N11" s="28"/>
      <c r="O11" s="18">
        <v>0</v>
      </c>
      <c r="P11" s="28"/>
      <c r="Q11" s="25">
        <v>225587575</v>
      </c>
    </row>
    <row r="12" spans="1:17" ht="36" x14ac:dyDescent="0.45">
      <c r="A12" s="6" t="s">
        <v>46</v>
      </c>
      <c r="C12" s="25">
        <v>3406700708</v>
      </c>
      <c r="D12" s="28"/>
      <c r="E12" s="25">
        <v>-453260625</v>
      </c>
      <c r="F12" s="28"/>
      <c r="G12" s="25">
        <v>-40000000</v>
      </c>
      <c r="H12" s="28"/>
      <c r="I12" s="25">
        <v>2913440083</v>
      </c>
      <c r="J12" s="28"/>
      <c r="K12" s="25">
        <v>9399737526</v>
      </c>
      <c r="L12" s="28"/>
      <c r="M12" s="25">
        <v>-807260625</v>
      </c>
      <c r="N12" s="28"/>
      <c r="O12" s="25">
        <v>-56000000</v>
      </c>
      <c r="P12" s="28"/>
      <c r="Q12" s="25">
        <v>8536476901</v>
      </c>
    </row>
    <row r="13" spans="1:17" ht="36" x14ac:dyDescent="0.45">
      <c r="A13" s="6" t="s">
        <v>51</v>
      </c>
      <c r="C13" s="25">
        <v>240912295</v>
      </c>
      <c r="D13" s="28"/>
      <c r="E13" s="18">
        <v>0</v>
      </c>
      <c r="F13" s="17"/>
      <c r="G13" s="18">
        <v>0</v>
      </c>
      <c r="H13" s="28"/>
      <c r="I13" s="25">
        <v>240912295</v>
      </c>
      <c r="J13" s="28"/>
      <c r="K13" s="25">
        <v>2028673128</v>
      </c>
      <c r="L13" s="28"/>
      <c r="M13" s="18">
        <v>0</v>
      </c>
      <c r="N13" s="28"/>
      <c r="O13" s="18">
        <v>0</v>
      </c>
      <c r="P13" s="28"/>
      <c r="Q13" s="25">
        <v>2028673128</v>
      </c>
    </row>
    <row r="14" spans="1:17" ht="36" x14ac:dyDescent="0.45">
      <c r="A14" s="6" t="s">
        <v>55</v>
      </c>
      <c r="C14" s="25">
        <v>47988952</v>
      </c>
      <c r="D14" s="28"/>
      <c r="E14" s="25">
        <v>19186080</v>
      </c>
      <c r="F14" s="28"/>
      <c r="G14" s="25">
        <v>-15706080</v>
      </c>
      <c r="H14" s="28"/>
      <c r="I14" s="25">
        <v>51468952</v>
      </c>
      <c r="J14" s="28"/>
      <c r="K14" s="25">
        <v>533144153</v>
      </c>
      <c r="L14" s="28"/>
      <c r="M14" s="18">
        <v>0</v>
      </c>
      <c r="N14" s="28"/>
      <c r="O14" s="25">
        <v>-15706080</v>
      </c>
      <c r="P14" s="28"/>
      <c r="Q14" s="25">
        <v>517438073</v>
      </c>
    </row>
    <row r="15" spans="1:17" ht="36" x14ac:dyDescent="0.45">
      <c r="A15" s="6" t="s">
        <v>58</v>
      </c>
      <c r="C15" s="25">
        <v>41562664</v>
      </c>
      <c r="D15" s="28"/>
      <c r="E15" s="18">
        <v>0</v>
      </c>
      <c r="F15" s="28"/>
      <c r="G15" s="18">
        <v>0</v>
      </c>
      <c r="H15" s="28"/>
      <c r="I15" s="25">
        <v>41562664</v>
      </c>
      <c r="J15" s="28"/>
      <c r="K15" s="25">
        <v>338868046</v>
      </c>
      <c r="L15" s="28"/>
      <c r="M15" s="25">
        <v>-5615926</v>
      </c>
      <c r="N15" s="28"/>
      <c r="O15" s="18">
        <v>0</v>
      </c>
      <c r="P15" s="28"/>
      <c r="Q15" s="25">
        <v>333252120</v>
      </c>
    </row>
    <row r="16" spans="1:17" ht="36" x14ac:dyDescent="0.45">
      <c r="A16" s="6" t="s">
        <v>62</v>
      </c>
      <c r="C16" s="25">
        <v>281309016</v>
      </c>
      <c r="D16" s="28"/>
      <c r="E16" s="25">
        <v>-56958675</v>
      </c>
      <c r="F16" s="28"/>
      <c r="G16" s="18">
        <v>0</v>
      </c>
      <c r="H16" s="28"/>
      <c r="I16" s="25">
        <v>224350341</v>
      </c>
      <c r="J16" s="28"/>
      <c r="K16" s="25">
        <v>2340900063</v>
      </c>
      <c r="L16" s="28"/>
      <c r="M16" s="25">
        <v>347447917</v>
      </c>
      <c r="N16" s="28"/>
      <c r="O16" s="25">
        <v>1004779</v>
      </c>
      <c r="P16" s="28"/>
      <c r="Q16" s="25">
        <v>2689352759</v>
      </c>
    </row>
    <row r="17" spans="1:17" ht="36" x14ac:dyDescent="0.45">
      <c r="A17" s="6" t="s">
        <v>65</v>
      </c>
      <c r="C17" s="25">
        <v>318882437</v>
      </c>
      <c r="D17" s="28"/>
      <c r="E17" s="18">
        <v>0</v>
      </c>
      <c r="F17" s="28"/>
      <c r="G17" s="18">
        <v>0</v>
      </c>
      <c r="H17" s="28"/>
      <c r="I17" s="25">
        <v>318882437</v>
      </c>
      <c r="J17" s="28"/>
      <c r="K17" s="25">
        <v>2686065383</v>
      </c>
      <c r="L17" s="28"/>
      <c r="M17" s="25">
        <v>537110312</v>
      </c>
      <c r="N17" s="28"/>
      <c r="O17" s="25">
        <v>25478500</v>
      </c>
      <c r="P17" s="28"/>
      <c r="Q17" s="25">
        <v>3248654195</v>
      </c>
    </row>
    <row r="18" spans="1:17" ht="36" x14ac:dyDescent="0.45">
      <c r="A18" s="6" t="s">
        <v>69</v>
      </c>
      <c r="C18" s="25">
        <v>3124562</v>
      </c>
      <c r="D18" s="28"/>
      <c r="E18" s="25">
        <v>-3397535</v>
      </c>
      <c r="F18" s="28"/>
      <c r="G18" s="18">
        <v>0</v>
      </c>
      <c r="H18" s="28"/>
      <c r="I18" s="25">
        <v>-272973</v>
      </c>
      <c r="J18" s="28"/>
      <c r="K18" s="25">
        <v>7725048</v>
      </c>
      <c r="L18" s="28"/>
      <c r="M18" s="25">
        <v>1922325</v>
      </c>
      <c r="N18" s="28"/>
      <c r="O18" s="18">
        <v>0</v>
      </c>
      <c r="P18" s="28"/>
      <c r="Q18" s="25">
        <v>9647373</v>
      </c>
    </row>
    <row r="19" spans="1:17" ht="36" x14ac:dyDescent="0.45">
      <c r="A19" s="6" t="s">
        <v>164</v>
      </c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18"/>
      <c r="K19" s="18">
        <v>0</v>
      </c>
      <c r="L19" s="17"/>
      <c r="M19" s="18">
        <v>0</v>
      </c>
      <c r="N19" s="28"/>
      <c r="O19" s="25">
        <v>1358726981</v>
      </c>
      <c r="P19" s="28"/>
      <c r="Q19" s="25">
        <v>1358726981</v>
      </c>
    </row>
    <row r="20" spans="1:17" x14ac:dyDescent="0.45">
      <c r="A20" s="4" t="s">
        <v>18</v>
      </c>
      <c r="C20" s="26">
        <f>SUM(C9:$C$19)</f>
        <v>4741712204</v>
      </c>
      <c r="D20" s="28"/>
      <c r="E20" s="26">
        <f>SUM(E9:$E$19)</f>
        <v>-1077008080</v>
      </c>
      <c r="F20" s="28"/>
      <c r="G20" s="26">
        <f>SUM(G9:$G$19)</f>
        <v>-55706080</v>
      </c>
      <c r="H20" s="28"/>
      <c r="I20" s="26">
        <f>SUM(I9:$I$19)</f>
        <v>3608998044</v>
      </c>
      <c r="J20" s="28"/>
      <c r="K20" s="26">
        <f>SUM(K9:$K$19)</f>
        <v>20676743376</v>
      </c>
      <c r="L20" s="28"/>
      <c r="M20" s="26">
        <f>SUM(M9:$M$19)</f>
        <v>1978155479</v>
      </c>
      <c r="N20" s="28"/>
      <c r="O20" s="26">
        <f>SUM(O9:$O$19)</f>
        <v>1148757369</v>
      </c>
      <c r="P20" s="28"/>
      <c r="Q20" s="26">
        <f>SUM(Q9:$Q$19)</f>
        <v>23803656224</v>
      </c>
    </row>
    <row r="21" spans="1:17" x14ac:dyDescent="0.45">
      <c r="C21" s="5"/>
      <c r="E21" s="5"/>
      <c r="G21" s="5"/>
      <c r="I21" s="5"/>
      <c r="K21" s="5"/>
      <c r="M21" s="5"/>
      <c r="O21" s="5"/>
      <c r="Q21" s="5"/>
    </row>
  </sheetData>
  <sheetProtection algorithmName="SHA-512" hashValue="y5H2HEhtTDV/YYVxcQsz2IblO6/PrX7dk8ZISfP7OHWeqFnHRIPXI3DqUMHmmp5Igm9kqc/iUQFhIpQ/D4Y3gQ==" saltValue="tSLvL2wKgJDaQaIx1kP4p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60" zoomScaleNormal="100" workbookViewId="0">
      <selection sqref="A1:K19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19.5" x14ac:dyDescent="0.45">
      <c r="A5" s="39" t="s">
        <v>176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19.5" x14ac:dyDescent="0.45">
      <c r="A7" s="34" t="s">
        <v>177</v>
      </c>
      <c r="B7" s="35"/>
      <c r="C7" s="35"/>
      <c r="E7" s="34" t="s">
        <v>130</v>
      </c>
      <c r="F7" s="35"/>
      <c r="G7" s="35"/>
      <c r="I7" s="34" t="s">
        <v>7</v>
      </c>
      <c r="J7" s="35"/>
      <c r="K7" s="35"/>
    </row>
    <row r="8" spans="1:11" ht="39" x14ac:dyDescent="0.45">
      <c r="A8" s="3" t="s">
        <v>178</v>
      </c>
      <c r="C8" s="3" t="s">
        <v>84</v>
      </c>
      <c r="E8" s="3" t="s">
        <v>179</v>
      </c>
      <c r="G8" s="3" t="s">
        <v>180</v>
      </c>
      <c r="I8" s="3" t="s">
        <v>179</v>
      </c>
      <c r="K8" s="3" t="s">
        <v>180</v>
      </c>
    </row>
    <row r="9" spans="1:11" x14ac:dyDescent="0.45">
      <c r="A9" s="6" t="s">
        <v>181</v>
      </c>
      <c r="C9" s="7" t="s">
        <v>92</v>
      </c>
      <c r="E9" s="8">
        <v>37350</v>
      </c>
      <c r="G9" s="9">
        <f>E9/E18</f>
        <v>1.4848877782643916E-3</v>
      </c>
      <c r="I9" s="8">
        <v>246629813</v>
      </c>
      <c r="K9" s="9">
        <f>I9/I18</f>
        <v>1.3356169196544102E-2</v>
      </c>
    </row>
    <row r="10" spans="1:11" ht="36" x14ac:dyDescent="0.45">
      <c r="A10" s="6" t="s">
        <v>182</v>
      </c>
      <c r="C10" s="7" t="s">
        <v>97</v>
      </c>
      <c r="E10" s="8">
        <v>17106</v>
      </c>
      <c r="G10" s="9">
        <f>E10/E18</f>
        <v>6.8006667563562742E-4</v>
      </c>
      <c r="I10" s="8">
        <v>53481</v>
      </c>
      <c r="K10" s="9">
        <f>I10/I18</f>
        <v>2.8962487385917739E-6</v>
      </c>
    </row>
    <row r="11" spans="1:11" x14ac:dyDescent="0.45">
      <c r="A11" s="6" t="s">
        <v>183</v>
      </c>
      <c r="C11" s="7" t="s">
        <v>100</v>
      </c>
      <c r="E11" s="8">
        <v>5100</v>
      </c>
      <c r="G11" s="9">
        <f>E11/E18</f>
        <v>2.0275576088750729E-4</v>
      </c>
      <c r="I11" s="8">
        <v>30835</v>
      </c>
      <c r="K11" s="9">
        <f>I11/I18</f>
        <v>1.669860882453158E-6</v>
      </c>
    </row>
    <row r="12" spans="1:11" x14ac:dyDescent="0.45">
      <c r="A12" s="6" t="s">
        <v>184</v>
      </c>
      <c r="C12" s="7" t="s">
        <v>106</v>
      </c>
      <c r="E12" s="8">
        <v>22893637</v>
      </c>
      <c r="G12" s="9">
        <f>E12/E18</f>
        <v>0.9101601547877235</v>
      </c>
      <c r="I12" s="8">
        <v>69102645</v>
      </c>
      <c r="K12" s="9">
        <f>I12/I18</f>
        <v>3.7422345957369E-3</v>
      </c>
    </row>
    <row r="13" spans="1:11" x14ac:dyDescent="0.45">
      <c r="A13" s="6" t="s">
        <v>185</v>
      </c>
      <c r="C13" s="7" t="s">
        <v>109</v>
      </c>
      <c r="E13" s="8">
        <v>2200223</v>
      </c>
      <c r="G13" s="9">
        <f>E13/E18</f>
        <v>8.7472134997489015E-2</v>
      </c>
      <c r="I13" s="8">
        <v>22766254</v>
      </c>
      <c r="K13" s="9">
        <f>I13/I18</f>
        <v>1.2329001781933757E-3</v>
      </c>
    </row>
    <row r="14" spans="1:11" x14ac:dyDescent="0.45">
      <c r="A14" s="6" t="s">
        <v>186</v>
      </c>
      <c r="C14" s="7" t="s">
        <v>187</v>
      </c>
      <c r="E14" s="23">
        <v>0</v>
      </c>
      <c r="F14" s="23"/>
      <c r="G14" s="23">
        <v>0</v>
      </c>
      <c r="H14" s="7"/>
      <c r="I14" s="8">
        <v>10959903799</v>
      </c>
      <c r="K14" s="9">
        <f>I14/I18</f>
        <v>0.59353055389654152</v>
      </c>
    </row>
    <row r="15" spans="1:11" x14ac:dyDescent="0.45">
      <c r="A15" s="6" t="s">
        <v>186</v>
      </c>
      <c r="C15" s="7" t="s">
        <v>188</v>
      </c>
      <c r="E15" s="23">
        <v>0</v>
      </c>
      <c r="F15" s="23"/>
      <c r="G15" s="23">
        <v>0</v>
      </c>
      <c r="H15" s="7"/>
      <c r="I15" s="8">
        <v>3024657534</v>
      </c>
      <c r="K15" s="9">
        <f>I15/I18</f>
        <v>0.16379949080083778</v>
      </c>
    </row>
    <row r="16" spans="1:11" x14ac:dyDescent="0.45">
      <c r="A16" s="6" t="s">
        <v>186</v>
      </c>
      <c r="C16" s="7" t="s">
        <v>189</v>
      </c>
      <c r="E16" s="23">
        <v>0</v>
      </c>
      <c r="F16" s="23"/>
      <c r="G16" s="23">
        <v>0</v>
      </c>
      <c r="H16" s="7"/>
      <c r="I16" s="8">
        <v>2958904109</v>
      </c>
      <c r="K16" s="9">
        <f>I16/I18</f>
        <v>0.16023863228633095</v>
      </c>
    </row>
    <row r="17" spans="1:11" x14ac:dyDescent="0.45">
      <c r="A17" s="6" t="s">
        <v>186</v>
      </c>
      <c r="C17" s="7" t="s">
        <v>190</v>
      </c>
      <c r="E17" s="23">
        <v>0</v>
      </c>
      <c r="F17" s="23"/>
      <c r="G17" s="23">
        <v>0</v>
      </c>
      <c r="H17" s="7"/>
      <c r="I17" s="8">
        <v>1183561644</v>
      </c>
      <c r="K17" s="9">
        <f>I17/I18</f>
        <v>6.4095452936194272E-2</v>
      </c>
    </row>
    <row r="18" spans="1:11" x14ac:dyDescent="0.45">
      <c r="A18" s="4" t="s">
        <v>18</v>
      </c>
      <c r="E18" s="4">
        <f>SUM(E9:$E$17)</f>
        <v>25153416</v>
      </c>
      <c r="G18" s="10">
        <f>SUM(G9:$G$17)</f>
        <v>1</v>
      </c>
      <c r="I18" s="4">
        <f>SUM(I9:$I$17)</f>
        <v>18465610114</v>
      </c>
      <c r="K18" s="10">
        <f>SUM(K9:$K$17)</f>
        <v>0.99999999999999989</v>
      </c>
    </row>
    <row r="19" spans="1:11" x14ac:dyDescent="0.45">
      <c r="E19" s="5"/>
      <c r="G19" s="5"/>
      <c r="I19" s="5"/>
      <c r="K19" s="5"/>
    </row>
  </sheetData>
  <sheetProtection algorithmName="SHA-512" hashValue="ePsuMPEjVZmtl5J0eoXuKPq8CqS18J+6LE5PwK0Cc49S9fdnGbQijCK6S8yf/DooqIPcpA1qUkr+908NZPrE8Q==" saltValue="JkanhaWAXGwRyfeB8URQfg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tabSelected="1" view="pageBreakPreview" zoomScale="60" zoomScaleNormal="100" workbookViewId="0">
      <selection sqref="A1:E10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5">
      <c r="A1" s="32" t="s">
        <v>0</v>
      </c>
      <c r="B1" s="33"/>
      <c r="C1" s="33"/>
      <c r="D1" s="33"/>
      <c r="E1" s="33"/>
    </row>
    <row r="2" spans="1:5" ht="20.100000000000001" customHeight="1" x14ac:dyDescent="0.45">
      <c r="A2" s="32" t="s">
        <v>114</v>
      </c>
      <c r="B2" s="33"/>
      <c r="C2" s="33"/>
      <c r="D2" s="33"/>
      <c r="E2" s="33"/>
    </row>
    <row r="3" spans="1:5" ht="20.100000000000001" customHeight="1" x14ac:dyDescent="0.45">
      <c r="A3" s="32" t="s">
        <v>2</v>
      </c>
      <c r="B3" s="33"/>
      <c r="C3" s="33"/>
      <c r="D3" s="33"/>
      <c r="E3" s="33"/>
    </row>
    <row r="5" spans="1:5" ht="19.5" x14ac:dyDescent="0.45">
      <c r="A5" s="39" t="s">
        <v>191</v>
      </c>
      <c r="B5" s="33"/>
      <c r="C5" s="33"/>
      <c r="D5" s="33"/>
      <c r="E5" s="33"/>
    </row>
    <row r="7" spans="1:5" ht="19.5" x14ac:dyDescent="0.45">
      <c r="C7" s="2" t="s">
        <v>130</v>
      </c>
      <c r="E7" s="2" t="s">
        <v>7</v>
      </c>
    </row>
    <row r="8" spans="1:5" ht="19.5" x14ac:dyDescent="0.45">
      <c r="A8" s="3" t="s">
        <v>126</v>
      </c>
      <c r="C8" s="3" t="s">
        <v>88</v>
      </c>
      <c r="E8" s="3" t="s">
        <v>88</v>
      </c>
    </row>
    <row r="9" spans="1:5" s="17" customFormat="1" x14ac:dyDescent="0.45">
      <c r="A9" s="16" t="s">
        <v>18</v>
      </c>
      <c r="C9" s="16">
        <f>SUM($C$8)</f>
        <v>0</v>
      </c>
      <c r="E9" s="16">
        <f>SUM($E$8)</f>
        <v>0</v>
      </c>
    </row>
    <row r="10" spans="1:5" x14ac:dyDescent="0.45">
      <c r="C10" s="5"/>
      <c r="E10" s="5"/>
    </row>
  </sheetData>
  <sheetProtection algorithmName="SHA-512" hashValue="O85CTM210xEuKYYexgyk4385co4dSUCbIBRD7+drJriEOKevcA0bolNO6Vdv07ZyMPw3dVCLpO/zSFUcYmFk1Q==" saltValue="JQ5AJTd5/tUPl4R5UWFsRA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rightToLeft="1" view="pageBreakPreview" zoomScaleNormal="100" zoomScaleSheetLayoutView="100" workbookViewId="0">
      <selection activeCell="Y9" sqref="Y9"/>
    </sheetView>
  </sheetViews>
  <sheetFormatPr defaultRowHeight="18" x14ac:dyDescent="0.45"/>
  <cols>
    <col min="1" max="1" width="6.5703125" style="1" bestFit="1" customWidth="1"/>
    <col min="2" max="2" width="1.42578125" style="1" customWidth="1"/>
    <col min="3" max="3" width="13.28515625" style="1" bestFit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0.7109375" style="1" bestFit="1" customWidth="1"/>
    <col min="10" max="10" width="15.28515625" style="1" bestFit="1" customWidth="1"/>
    <col min="11" max="11" width="1.42578125" style="1" customWidth="1"/>
    <col min="12" max="12" width="13.28515625" style="1" bestFit="1" customWidth="1"/>
    <col min="13" max="13" width="17.85546875" style="1" bestFit="1" customWidth="1"/>
    <col min="14" max="14" width="1.42578125" style="1" customWidth="1"/>
    <col min="15" max="15" width="11.7109375" style="1" bestFit="1" customWidth="1"/>
    <col min="16" max="16" width="1.42578125" style="1" customWidth="1"/>
    <col min="17" max="17" width="15.5703125" style="1" bestFit="1" customWidth="1"/>
    <col min="18" max="18" width="1.42578125" style="1" customWidth="1"/>
    <col min="19" max="19" width="16.7109375" style="1" bestFit="1" customWidth="1"/>
    <col min="20" max="20" width="1.42578125" style="1" customWidth="1"/>
    <col min="21" max="21" width="16.7109375" style="1" bestFit="1" customWidth="1"/>
    <col min="22" max="22" width="1.42578125" style="1" customWidth="1"/>
    <col min="23" max="23" width="17.7109375" style="1" bestFit="1" customWidth="1"/>
    <col min="24" max="24" width="9.140625" style="1"/>
    <col min="25" max="25" width="15.85546875" style="1" bestFit="1" customWidth="1"/>
    <col min="26" max="16384" width="9.140625" style="1"/>
  </cols>
  <sheetData>
    <row r="1" spans="1:25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5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5" spans="1:25" ht="19.5" x14ac:dyDescent="0.45">
      <c r="A5" s="39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5" ht="19.5" x14ac:dyDescent="0.45">
      <c r="A6" s="39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8" spans="1:25" ht="19.5" x14ac:dyDescent="0.45">
      <c r="C8" s="34" t="s">
        <v>5</v>
      </c>
      <c r="D8" s="35"/>
      <c r="E8" s="35"/>
      <c r="F8" s="35"/>
      <c r="G8" s="35"/>
      <c r="I8" s="34" t="s">
        <v>6</v>
      </c>
      <c r="J8" s="35"/>
      <c r="K8" s="35"/>
      <c r="L8" s="35"/>
      <c r="M8" s="35"/>
      <c r="O8" s="34" t="s">
        <v>7</v>
      </c>
      <c r="P8" s="35"/>
      <c r="Q8" s="35"/>
      <c r="R8" s="35"/>
      <c r="S8" s="35"/>
      <c r="T8" s="35"/>
      <c r="U8" s="35"/>
      <c r="V8" s="35"/>
      <c r="W8" s="35"/>
    </row>
    <row r="9" spans="1:25" x14ac:dyDescent="0.45">
      <c r="A9" s="36" t="s">
        <v>8</v>
      </c>
      <c r="C9" s="36" t="s">
        <v>9</v>
      </c>
      <c r="E9" s="36" t="s">
        <v>10</v>
      </c>
      <c r="G9" s="36" t="s">
        <v>11</v>
      </c>
      <c r="I9" s="36" t="s">
        <v>12</v>
      </c>
      <c r="J9" s="33"/>
      <c r="L9" s="36" t="s">
        <v>13</v>
      </c>
      <c r="M9" s="33"/>
      <c r="O9" s="36" t="s">
        <v>9</v>
      </c>
      <c r="Q9" s="38" t="s">
        <v>14</v>
      </c>
      <c r="S9" s="36" t="s">
        <v>10</v>
      </c>
      <c r="U9" s="36" t="s">
        <v>11</v>
      </c>
      <c r="W9" s="38" t="s">
        <v>15</v>
      </c>
      <c r="Y9" s="15">
        <v>3896881456426</v>
      </c>
    </row>
    <row r="10" spans="1:25" x14ac:dyDescent="0.45">
      <c r="A10" s="37"/>
      <c r="C10" s="37"/>
      <c r="E10" s="37"/>
      <c r="G10" s="37"/>
      <c r="I10" s="13" t="s">
        <v>9</v>
      </c>
      <c r="J10" s="13" t="s">
        <v>10</v>
      </c>
      <c r="L10" s="13" t="s">
        <v>9</v>
      </c>
      <c r="M10" s="13" t="s">
        <v>16</v>
      </c>
      <c r="O10" s="37"/>
      <c r="Q10" s="37"/>
      <c r="S10" s="37"/>
      <c r="U10" s="37"/>
      <c r="W10" s="37"/>
    </row>
    <row r="11" spans="1:25" ht="36" x14ac:dyDescent="0.45">
      <c r="A11" s="14" t="s">
        <v>17</v>
      </c>
      <c r="C11" s="8">
        <v>1266202831</v>
      </c>
      <c r="E11" s="8">
        <v>16566116750948</v>
      </c>
      <c r="G11" s="8">
        <v>17118704192959</v>
      </c>
      <c r="I11" s="8">
        <v>33197791</v>
      </c>
      <c r="J11" s="8">
        <v>433542190684</v>
      </c>
      <c r="L11" s="8">
        <v>1052000000</v>
      </c>
      <c r="M11" s="8">
        <v>14201580952000</v>
      </c>
      <c r="O11" s="8">
        <v>247400622</v>
      </c>
      <c r="Q11" s="8">
        <v>13290</v>
      </c>
      <c r="S11" s="8">
        <v>3236941847154</v>
      </c>
      <c r="U11" s="8">
        <v>3285455421138</v>
      </c>
      <c r="W11" s="9">
        <v>0.84309863101435845</v>
      </c>
    </row>
    <row r="12" spans="1:25" x14ac:dyDescent="0.45">
      <c r="A12" s="4" t="s">
        <v>18</v>
      </c>
      <c r="C12" s="4">
        <f>SUM(C11:$C$11)</f>
        <v>1266202831</v>
      </c>
      <c r="E12" s="4">
        <f>SUM(E11:$E$11)</f>
        <v>16566116750948</v>
      </c>
      <c r="G12" s="4">
        <f>SUM(G11:$G$11)</f>
        <v>17118704192959</v>
      </c>
      <c r="I12" s="4">
        <f>SUM(I11:$I$11)</f>
        <v>33197791</v>
      </c>
      <c r="J12" s="4">
        <f>SUM(J11:$J$11)</f>
        <v>433542190684</v>
      </c>
      <c r="L12" s="4">
        <f>SUM(L11:$L$11)</f>
        <v>1052000000</v>
      </c>
      <c r="M12" s="4">
        <f>SUM(M11:$M$11)</f>
        <v>14201580952000</v>
      </c>
      <c r="O12" s="4">
        <f>SUM(O11:$O$11)</f>
        <v>247400622</v>
      </c>
      <c r="Q12" s="4">
        <f>SUM(Q11:$Q$11)</f>
        <v>13290</v>
      </c>
      <c r="S12" s="4">
        <f>SUM(S11:$S$11)</f>
        <v>3236941847154</v>
      </c>
      <c r="U12" s="4">
        <f>SUM(U11:$U$11)</f>
        <v>3285455421138</v>
      </c>
      <c r="W12" s="10">
        <v>0.84309863101435845</v>
      </c>
    </row>
    <row r="13" spans="1:25" x14ac:dyDescent="0.45">
      <c r="C13" s="5"/>
      <c r="E13" s="5"/>
      <c r="G13" s="5"/>
      <c r="I13" s="5"/>
      <c r="J13" s="5"/>
      <c r="L13" s="5"/>
      <c r="M13" s="5"/>
      <c r="O13" s="5"/>
      <c r="Q13" s="5"/>
      <c r="S13" s="5"/>
      <c r="U13" s="5"/>
      <c r="W13" s="5"/>
    </row>
  </sheetData>
  <sheetProtection algorithmName="SHA-512" hashValue="LoTNzbmx2OnKxj9u/UqHA6TLvysMvl9gKHVufm8IGp/MG2XnWyc1aXHsVMyxe9zwuMg/3Hucqw2gWDGlRzfq5g==" saltValue="tngM7OC5r2gZuE3Gu4kO/g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Q10"/>
    </sheetView>
  </sheetViews>
  <sheetFormatPr defaultRowHeight="18" x14ac:dyDescent="0.4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19.5" x14ac:dyDescent="0.45">
      <c r="A5" s="39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19.5" x14ac:dyDescent="0.45">
      <c r="C7" s="34" t="s">
        <v>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19.5" x14ac:dyDescent="0.45">
      <c r="A8" s="2" t="s">
        <v>20</v>
      </c>
      <c r="C8" s="2" t="s">
        <v>21</v>
      </c>
      <c r="E8" s="2" t="s">
        <v>22</v>
      </c>
      <c r="G8" s="2" t="s">
        <v>23</v>
      </c>
      <c r="I8" s="2" t="s">
        <v>24</v>
      </c>
      <c r="K8" s="2" t="s">
        <v>21</v>
      </c>
      <c r="M8" s="2" t="s">
        <v>22</v>
      </c>
      <c r="O8" s="2" t="s">
        <v>23</v>
      </c>
      <c r="Q8" s="2" t="s">
        <v>24</v>
      </c>
    </row>
    <row r="9" spans="1:17" s="17" customFormat="1" x14ac:dyDescent="0.45">
      <c r="A9" s="16" t="s">
        <v>18</v>
      </c>
      <c r="C9" s="16">
        <f>SUM($C$8)</f>
        <v>0</v>
      </c>
      <c r="E9" s="16">
        <f>SUM($E$8)</f>
        <v>0</v>
      </c>
      <c r="I9" s="16">
        <f>SUM($I$8)</f>
        <v>0</v>
      </c>
      <c r="K9" s="16">
        <f>SUM($K$8)</f>
        <v>0</v>
      </c>
      <c r="M9" s="16">
        <f>SUM($M$8)</f>
        <v>0</v>
      </c>
      <c r="Q9" s="16">
        <f>SUM($Q$8)</f>
        <v>0</v>
      </c>
    </row>
    <row r="10" spans="1:17" x14ac:dyDescent="0.45">
      <c r="C10" s="5"/>
      <c r="E10" s="5"/>
      <c r="I10" s="5"/>
      <c r="K10" s="5"/>
      <c r="M10" s="5"/>
      <c r="Q10" s="5"/>
    </row>
  </sheetData>
  <sheetProtection algorithmName="SHA-512" hashValue="mDuCIcoF11qUWt+PiF+dzWX/hXpuokI0kvrnlEL2Mghc0ty44HaeV3EdVd3q6aVBDluAELp6VOhcmTIQ0BVVTg==" saltValue="bxGp/toEAgZw5jw7+QJkw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"/>
  <sheetViews>
    <sheetView rightToLeft="1" view="pageBreakPreview" zoomScale="60" zoomScaleNormal="100" workbookViewId="0">
      <selection activeCell="AK8" sqref="AK8"/>
    </sheetView>
  </sheetViews>
  <sheetFormatPr defaultRowHeight="18" x14ac:dyDescent="0.4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36" width="9.140625" style="1"/>
    <col min="37" max="37" width="14.140625" style="1" bestFit="1" customWidth="1"/>
    <col min="38" max="16384" width="9.140625" style="1"/>
  </cols>
  <sheetData>
    <row r="1" spans="1:37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7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7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7" ht="19.5" x14ac:dyDescent="0.45">
      <c r="A5" s="39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7" ht="19.5" x14ac:dyDescent="0.45">
      <c r="C7" s="34" t="s">
        <v>26</v>
      </c>
      <c r="D7" s="35"/>
      <c r="E7" s="35"/>
      <c r="F7" s="35"/>
      <c r="G7" s="35"/>
      <c r="H7" s="35"/>
      <c r="I7" s="35"/>
      <c r="J7" s="35"/>
      <c r="K7" s="35"/>
      <c r="L7" s="35"/>
      <c r="M7" s="35"/>
      <c r="O7" s="34" t="s">
        <v>5</v>
      </c>
      <c r="P7" s="35"/>
      <c r="Q7" s="35"/>
      <c r="R7" s="35"/>
      <c r="S7" s="35"/>
      <c r="U7" s="34" t="s">
        <v>6</v>
      </c>
      <c r="V7" s="35"/>
      <c r="W7" s="35"/>
      <c r="X7" s="35"/>
      <c r="Y7" s="35"/>
      <c r="AA7" s="34" t="s">
        <v>7</v>
      </c>
      <c r="AB7" s="35"/>
      <c r="AC7" s="35"/>
      <c r="AD7" s="35"/>
      <c r="AE7" s="35"/>
      <c r="AF7" s="35"/>
      <c r="AG7" s="35"/>
      <c r="AH7" s="35"/>
      <c r="AI7" s="35"/>
    </row>
    <row r="8" spans="1:37" x14ac:dyDescent="0.45">
      <c r="A8" s="36" t="s">
        <v>27</v>
      </c>
      <c r="C8" s="38" t="s">
        <v>28</v>
      </c>
      <c r="E8" s="38" t="s">
        <v>29</v>
      </c>
      <c r="G8" s="38" t="s">
        <v>30</v>
      </c>
      <c r="I8" s="38" t="s">
        <v>31</v>
      </c>
      <c r="K8" s="38" t="s">
        <v>32</v>
      </c>
      <c r="M8" s="38" t="s">
        <v>24</v>
      </c>
      <c r="O8" s="36" t="s">
        <v>9</v>
      </c>
      <c r="Q8" s="36" t="s">
        <v>10</v>
      </c>
      <c r="S8" s="36" t="s">
        <v>11</v>
      </c>
      <c r="U8" s="36" t="s">
        <v>12</v>
      </c>
      <c r="V8" s="33"/>
      <c r="X8" s="36" t="s">
        <v>13</v>
      </c>
      <c r="Y8" s="33"/>
      <c r="AA8" s="36" t="s">
        <v>9</v>
      </c>
      <c r="AC8" s="38" t="s">
        <v>33</v>
      </c>
      <c r="AE8" s="36" t="s">
        <v>10</v>
      </c>
      <c r="AG8" s="36" t="s">
        <v>11</v>
      </c>
      <c r="AI8" s="38" t="s">
        <v>15</v>
      </c>
      <c r="AK8" s="1">
        <v>3896881456426</v>
      </c>
    </row>
    <row r="9" spans="1:37" x14ac:dyDescent="0.45">
      <c r="A9" s="37"/>
      <c r="C9" s="37"/>
      <c r="E9" s="37"/>
      <c r="G9" s="37"/>
      <c r="I9" s="37"/>
      <c r="K9" s="37"/>
      <c r="M9" s="37"/>
      <c r="O9" s="37"/>
      <c r="Q9" s="37"/>
      <c r="S9" s="37"/>
      <c r="U9" s="13" t="s">
        <v>9</v>
      </c>
      <c r="V9" s="13" t="s">
        <v>10</v>
      </c>
      <c r="X9" s="13" t="s">
        <v>9</v>
      </c>
      <c r="Y9" s="13" t="s">
        <v>16</v>
      </c>
      <c r="AA9" s="37"/>
      <c r="AC9" s="37"/>
      <c r="AE9" s="37"/>
      <c r="AG9" s="37"/>
      <c r="AI9" s="37"/>
    </row>
    <row r="10" spans="1:37" ht="36" x14ac:dyDescent="0.45">
      <c r="A10" s="14" t="s">
        <v>34</v>
      </c>
      <c r="C10" s="7" t="s">
        <v>35</v>
      </c>
      <c r="E10" s="7" t="s">
        <v>36</v>
      </c>
      <c r="G10" s="7" t="s">
        <v>37</v>
      </c>
      <c r="I10" s="7" t="s">
        <v>38</v>
      </c>
      <c r="K10" s="7" t="s">
        <v>39</v>
      </c>
      <c r="O10" s="8">
        <v>4000</v>
      </c>
      <c r="Q10" s="8">
        <v>3546395201</v>
      </c>
      <c r="S10" s="8">
        <v>3997100000</v>
      </c>
      <c r="U10" s="21">
        <v>0</v>
      </c>
      <c r="V10" s="21">
        <v>0</v>
      </c>
      <c r="X10" s="21">
        <v>0</v>
      </c>
      <c r="Y10" s="21">
        <v>0</v>
      </c>
      <c r="Z10" s="7"/>
      <c r="AA10" s="8">
        <v>4000</v>
      </c>
      <c r="AC10" s="8">
        <v>1010000</v>
      </c>
      <c r="AE10" s="8">
        <v>3546395201</v>
      </c>
      <c r="AG10" s="8">
        <v>4037071000</v>
      </c>
      <c r="AI10" s="9">
        <v>1.0359748032219009E-3</v>
      </c>
    </row>
    <row r="11" spans="1:37" ht="36" x14ac:dyDescent="0.45">
      <c r="A11" s="14" t="s">
        <v>40</v>
      </c>
      <c r="C11" s="7" t="s">
        <v>35</v>
      </c>
      <c r="E11" s="7" t="s">
        <v>36</v>
      </c>
      <c r="G11" s="7" t="s">
        <v>41</v>
      </c>
      <c r="I11" s="7" t="s">
        <v>42</v>
      </c>
      <c r="K11" s="7" t="s">
        <v>39</v>
      </c>
      <c r="O11" s="8">
        <v>24920</v>
      </c>
      <c r="Q11" s="8">
        <v>24681310019</v>
      </c>
      <c r="S11" s="8">
        <v>24727619469</v>
      </c>
      <c r="U11" s="21">
        <v>0</v>
      </c>
      <c r="V11" s="21">
        <v>0</v>
      </c>
      <c r="X11" s="21">
        <v>0</v>
      </c>
      <c r="Y11" s="21">
        <v>0</v>
      </c>
      <c r="Z11" s="7"/>
      <c r="AA11" s="8">
        <v>24920</v>
      </c>
      <c r="AC11" s="8">
        <v>968000</v>
      </c>
      <c r="AE11" s="8">
        <v>24681310019</v>
      </c>
      <c r="AG11" s="8">
        <v>24105071144</v>
      </c>
      <c r="AI11" s="9">
        <v>6.185733749804084E-3</v>
      </c>
    </row>
    <row r="12" spans="1:37" ht="36" x14ac:dyDescent="0.45">
      <c r="A12" s="14" t="s">
        <v>43</v>
      </c>
      <c r="C12" s="7" t="s">
        <v>35</v>
      </c>
      <c r="E12" s="7" t="s">
        <v>36</v>
      </c>
      <c r="G12" s="7" t="s">
        <v>44</v>
      </c>
      <c r="I12" s="7" t="s">
        <v>45</v>
      </c>
      <c r="K12" s="7" t="s">
        <v>39</v>
      </c>
      <c r="O12" s="8">
        <v>2100</v>
      </c>
      <c r="Q12" s="8">
        <v>2096044286</v>
      </c>
      <c r="S12" s="8">
        <v>2140447050</v>
      </c>
      <c r="U12" s="21">
        <v>0</v>
      </c>
      <c r="V12" s="21">
        <v>0</v>
      </c>
      <c r="X12" s="21">
        <v>0</v>
      </c>
      <c r="Y12" s="21">
        <v>0</v>
      </c>
      <c r="Z12" s="7"/>
      <c r="AA12" s="8">
        <v>2100</v>
      </c>
      <c r="AC12" s="8">
        <v>1020000</v>
      </c>
      <c r="AE12" s="8">
        <v>2096044286</v>
      </c>
      <c r="AG12" s="8">
        <v>2140447050</v>
      </c>
      <c r="AI12" s="9">
        <v>5.4927178923299801E-4</v>
      </c>
    </row>
    <row r="13" spans="1:37" ht="54" x14ac:dyDescent="0.45">
      <c r="A13" s="14" t="s">
        <v>46</v>
      </c>
      <c r="C13" s="7" t="s">
        <v>35</v>
      </c>
      <c r="E13" s="7" t="s">
        <v>47</v>
      </c>
      <c r="G13" s="7" t="s">
        <v>48</v>
      </c>
      <c r="I13" s="7" t="s">
        <v>49</v>
      </c>
      <c r="K13" s="7" t="s">
        <v>50</v>
      </c>
      <c r="O13" s="8">
        <v>400000</v>
      </c>
      <c r="Q13" s="8">
        <v>400064000000</v>
      </c>
      <c r="S13" s="8">
        <v>399710000000</v>
      </c>
      <c r="U13" s="21">
        <v>0</v>
      </c>
      <c r="V13" s="21">
        <v>0</v>
      </c>
      <c r="X13" s="8">
        <v>250000</v>
      </c>
      <c r="Y13" s="8">
        <v>249923750000</v>
      </c>
      <c r="AA13" s="8">
        <v>150000</v>
      </c>
      <c r="AC13" s="8">
        <v>995500</v>
      </c>
      <c r="AE13" s="8">
        <v>150024000000</v>
      </c>
      <c r="AG13" s="8">
        <v>149216739375</v>
      </c>
      <c r="AI13" s="9">
        <v>3.8291321161165931E-2</v>
      </c>
    </row>
    <row r="14" spans="1:37" ht="36" x14ac:dyDescent="0.45">
      <c r="A14" s="14" t="s">
        <v>51</v>
      </c>
      <c r="C14" s="7" t="s">
        <v>35</v>
      </c>
      <c r="E14" s="7" t="s">
        <v>47</v>
      </c>
      <c r="G14" s="7" t="s">
        <v>52</v>
      </c>
      <c r="I14" s="7" t="s">
        <v>53</v>
      </c>
      <c r="K14" s="7" t="s">
        <v>54</v>
      </c>
      <c r="O14" s="8">
        <v>17000</v>
      </c>
      <c r="Q14" s="8">
        <v>15629891686</v>
      </c>
      <c r="S14" s="8">
        <v>10617296875</v>
      </c>
      <c r="U14" s="21">
        <v>0</v>
      </c>
      <c r="V14" s="21">
        <v>0</v>
      </c>
      <c r="X14" s="21">
        <v>0</v>
      </c>
      <c r="Y14" s="21">
        <v>0</v>
      </c>
      <c r="Z14" s="7"/>
      <c r="AA14" s="8">
        <v>17000</v>
      </c>
      <c r="AC14" s="8">
        <v>625000</v>
      </c>
      <c r="AE14" s="8">
        <v>15629891686</v>
      </c>
      <c r="AG14" s="8">
        <v>10617296875</v>
      </c>
      <c r="AI14" s="9">
        <v>2.7245624465922517E-3</v>
      </c>
    </row>
    <row r="15" spans="1:37" ht="36" x14ac:dyDescent="0.45">
      <c r="A15" s="14" t="s">
        <v>55</v>
      </c>
      <c r="C15" s="7" t="s">
        <v>35</v>
      </c>
      <c r="E15" s="7" t="s">
        <v>47</v>
      </c>
      <c r="G15" s="7" t="s">
        <v>56</v>
      </c>
      <c r="I15" s="7" t="s">
        <v>57</v>
      </c>
      <c r="K15" s="7" t="s">
        <v>50</v>
      </c>
      <c r="O15" s="8">
        <v>4800</v>
      </c>
      <c r="Q15" s="8">
        <v>4408250260</v>
      </c>
      <c r="S15" s="8">
        <v>4796520000</v>
      </c>
      <c r="U15" s="21">
        <v>0</v>
      </c>
      <c r="V15" s="21">
        <v>0</v>
      </c>
      <c r="X15" s="8">
        <v>4800</v>
      </c>
      <c r="Y15" s="8">
        <v>4800000000</v>
      </c>
      <c r="AA15" s="21">
        <v>0</v>
      </c>
      <c r="AC15" s="21">
        <v>0</v>
      </c>
      <c r="AE15" s="21">
        <v>0</v>
      </c>
      <c r="AG15" s="21">
        <v>0</v>
      </c>
      <c r="AI15" s="9">
        <v>0</v>
      </c>
    </row>
    <row r="16" spans="1:37" ht="36" x14ac:dyDescent="0.45">
      <c r="A16" s="14" t="s">
        <v>58</v>
      </c>
      <c r="C16" s="7" t="s">
        <v>59</v>
      </c>
      <c r="E16" s="7" t="s">
        <v>36</v>
      </c>
      <c r="G16" s="7" t="s">
        <v>60</v>
      </c>
      <c r="I16" s="7" t="s">
        <v>61</v>
      </c>
      <c r="K16" s="7" t="s">
        <v>54</v>
      </c>
      <c r="O16" s="8">
        <v>2810</v>
      </c>
      <c r="Q16" s="8">
        <v>2724957615</v>
      </c>
      <c r="S16" s="8">
        <v>2690028314</v>
      </c>
      <c r="U16" s="21">
        <v>0</v>
      </c>
      <c r="V16" s="21">
        <v>0</v>
      </c>
      <c r="X16" s="21">
        <v>0</v>
      </c>
      <c r="Y16" s="21">
        <v>0</v>
      </c>
      <c r="Z16" s="7"/>
      <c r="AA16" s="8">
        <v>2810</v>
      </c>
      <c r="AC16" s="8">
        <v>958000</v>
      </c>
      <c r="AE16" s="8">
        <v>2724957615</v>
      </c>
      <c r="AG16" s="8">
        <v>2690028314</v>
      </c>
      <c r="AI16" s="9">
        <v>6.9030283422250732E-4</v>
      </c>
    </row>
    <row r="17" spans="1:35" ht="36" x14ac:dyDescent="0.45">
      <c r="A17" s="14" t="s">
        <v>62</v>
      </c>
      <c r="C17" s="7" t="s">
        <v>59</v>
      </c>
      <c r="E17" s="7" t="s">
        <v>36</v>
      </c>
      <c r="G17" s="7" t="s">
        <v>63</v>
      </c>
      <c r="I17" s="7" t="s">
        <v>64</v>
      </c>
      <c r="K17" s="7" t="s">
        <v>54</v>
      </c>
      <c r="O17" s="8">
        <v>19000</v>
      </c>
      <c r="Q17" s="8">
        <v>19009840035</v>
      </c>
      <c r="S17" s="8">
        <v>18986225000</v>
      </c>
      <c r="U17" s="21">
        <v>0</v>
      </c>
      <c r="V17" s="21">
        <v>0</v>
      </c>
      <c r="X17" s="21">
        <v>0</v>
      </c>
      <c r="Y17" s="21">
        <v>0</v>
      </c>
      <c r="Z17" s="7"/>
      <c r="AA17" s="8">
        <v>19000</v>
      </c>
      <c r="AC17" s="8">
        <v>997000</v>
      </c>
      <c r="AE17" s="8">
        <v>19009840035</v>
      </c>
      <c r="AG17" s="8">
        <v>18929266325</v>
      </c>
      <c r="AI17" s="9">
        <v>4.8575422518397204E-3</v>
      </c>
    </row>
    <row r="18" spans="1:35" ht="36" x14ac:dyDescent="0.45">
      <c r="A18" s="14" t="s">
        <v>65</v>
      </c>
      <c r="C18" s="7" t="s">
        <v>35</v>
      </c>
      <c r="E18" s="7" t="s">
        <v>47</v>
      </c>
      <c r="G18" s="7" t="s">
        <v>66</v>
      </c>
      <c r="I18" s="7" t="s">
        <v>67</v>
      </c>
      <c r="K18" s="7" t="s">
        <v>68</v>
      </c>
      <c r="O18" s="8">
        <v>21500</v>
      </c>
      <c r="Q18" s="8">
        <v>20782132103</v>
      </c>
      <c r="S18" s="8">
        <v>14716822562</v>
      </c>
      <c r="U18" s="21">
        <v>0</v>
      </c>
      <c r="V18" s="21">
        <v>0</v>
      </c>
      <c r="X18" s="21">
        <v>0</v>
      </c>
      <c r="Y18" s="21">
        <v>0</v>
      </c>
      <c r="Z18" s="7"/>
      <c r="AA18" s="8">
        <v>21500</v>
      </c>
      <c r="AC18" s="8">
        <v>685000</v>
      </c>
      <c r="AE18" s="8">
        <v>20782132103</v>
      </c>
      <c r="AG18" s="8">
        <v>14716822562</v>
      </c>
      <c r="AI18" s="9">
        <v>3.776564087606976E-3</v>
      </c>
    </row>
    <row r="19" spans="1:35" ht="36" x14ac:dyDescent="0.45">
      <c r="A19" s="14" t="s">
        <v>69</v>
      </c>
      <c r="C19" s="7" t="s">
        <v>35</v>
      </c>
      <c r="E19" s="7" t="s">
        <v>47</v>
      </c>
      <c r="G19" s="7" t="s">
        <v>70</v>
      </c>
      <c r="I19" s="7" t="s">
        <v>71</v>
      </c>
      <c r="K19" s="7" t="s">
        <v>72</v>
      </c>
      <c r="O19" s="8">
        <v>200</v>
      </c>
      <c r="Q19" s="8">
        <v>190538040</v>
      </c>
      <c r="S19" s="8">
        <v>195857900</v>
      </c>
      <c r="U19" s="21">
        <v>0</v>
      </c>
      <c r="V19" s="21">
        <v>0</v>
      </c>
      <c r="X19" s="21">
        <v>0</v>
      </c>
      <c r="Y19" s="21">
        <v>0</v>
      </c>
      <c r="Z19" s="7"/>
      <c r="AA19" s="8">
        <v>200</v>
      </c>
      <c r="AC19" s="8">
        <v>963000</v>
      </c>
      <c r="AE19" s="8">
        <v>190538040</v>
      </c>
      <c r="AG19" s="8">
        <v>192460365</v>
      </c>
      <c r="AI19" s="9">
        <v>4.938830373775696E-5</v>
      </c>
    </row>
    <row r="20" spans="1:35" ht="46.5" customHeight="1" x14ac:dyDescent="0.45">
      <c r="A20" s="4" t="s">
        <v>18</v>
      </c>
      <c r="O20" s="4">
        <f>SUM(O10:$O$19)</f>
        <v>496330</v>
      </c>
      <c r="Q20" s="4">
        <f>SUM(Q10:$Q$19)</f>
        <v>493133359245</v>
      </c>
      <c r="S20" s="4">
        <f>SUM(S10:$S$19)</f>
        <v>482577917170</v>
      </c>
      <c r="U20" s="22">
        <f>SUM(U10:$U$19)</f>
        <v>0</v>
      </c>
      <c r="V20" s="22">
        <f>SUM(V10:$V$19)</f>
        <v>0</v>
      </c>
      <c r="X20" s="4">
        <f>SUM(X10:$X$19)</f>
        <v>254800</v>
      </c>
      <c r="Y20" s="4">
        <f>SUM(Y10:$Y$19)</f>
        <v>254723750000</v>
      </c>
      <c r="AA20" s="4">
        <f>SUM(AA10:$AA$19)</f>
        <v>241530</v>
      </c>
      <c r="AC20" s="4">
        <f>SUM(AC10:$AC$19)</f>
        <v>8221500</v>
      </c>
      <c r="AE20" s="4">
        <f>SUM(AE10:$AE$19)</f>
        <v>238685108985</v>
      </c>
      <c r="AG20" s="4">
        <f>SUM(AG10:$AG$19)</f>
        <v>226645203010</v>
      </c>
      <c r="AI20" s="10">
        <f>SUM(AI10:$AI$19)</f>
        <v>5.8160661427424119E-2</v>
      </c>
    </row>
    <row r="21" spans="1:35" x14ac:dyDescent="0.45">
      <c r="O21" s="5"/>
      <c r="Q21" s="5"/>
      <c r="S21" s="5"/>
      <c r="U21" s="5"/>
      <c r="V21" s="5"/>
      <c r="X21" s="5"/>
      <c r="Y21" s="5"/>
      <c r="AA21" s="5"/>
      <c r="AC21" s="5"/>
      <c r="AE21" s="5"/>
      <c r="AG21" s="5"/>
      <c r="AI21" s="5"/>
    </row>
  </sheetData>
  <sheetProtection algorithmName="SHA-512" hashValue="QRCo+27uwawKP34pwKgYdG+ZEt8xtyOpy+wTZdjLotpsiYr0/3p27rwRvzTI8j0Tecw/wuygJdBtuPCX6XYe0Q==" saltValue="xQNlQez0f8Hj7iXwJReKiQ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M11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19.5" x14ac:dyDescent="0.45">
      <c r="A5" s="39" t="s">
        <v>73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9.5" x14ac:dyDescent="0.45">
      <c r="A6" s="39" t="s">
        <v>74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19.5" x14ac:dyDescent="0.45">
      <c r="C8" s="34" t="s"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39" x14ac:dyDescent="0.45">
      <c r="A9" s="2" t="s">
        <v>75</v>
      </c>
      <c r="C9" s="2" t="s">
        <v>9</v>
      </c>
      <c r="E9" s="2" t="s">
        <v>76</v>
      </c>
      <c r="G9" s="2" t="s">
        <v>77</v>
      </c>
      <c r="I9" s="2" t="s">
        <v>78</v>
      </c>
      <c r="K9" s="3" t="s">
        <v>79</v>
      </c>
      <c r="M9" s="2" t="s">
        <v>80</v>
      </c>
    </row>
    <row r="10" spans="1:13" s="17" customFormat="1" x14ac:dyDescent="0.45">
      <c r="A10" s="16" t="s">
        <v>18</v>
      </c>
      <c r="K10" s="16">
        <f>SUM($K$9)</f>
        <v>0</v>
      </c>
    </row>
    <row r="11" spans="1:13" x14ac:dyDescent="0.45">
      <c r="K11" s="5"/>
    </row>
  </sheetData>
  <sheetProtection algorithmName="SHA-512" hashValue="Fym9e55qjoxvLot/dL/SjFqXvvBCib0LjAzz+TYv93U41TTmA1n3jG7CdF4sUpcySxeRpznbJir1IQqC31PcbA==" saltValue="uP3QdZ9Wef2HClQFoiqGhw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rightToLeft="1" view="pageBreakPreview" zoomScale="60" zoomScaleNormal="100" workbookViewId="0">
      <selection activeCell="U8" sqref="U8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20" width="9.140625" style="1"/>
    <col min="21" max="21" width="19" style="1" bestFit="1" customWidth="1"/>
    <col min="22" max="16384" width="9.140625" style="1"/>
  </cols>
  <sheetData>
    <row r="1" spans="1:21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1" ht="19.5" x14ac:dyDescent="0.45">
      <c r="A5" s="39" t="s">
        <v>81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21" ht="19.5" x14ac:dyDescent="0.45">
      <c r="C7" s="34" t="s">
        <v>82</v>
      </c>
      <c r="D7" s="35"/>
      <c r="E7" s="35"/>
      <c r="F7" s="35"/>
      <c r="G7" s="35"/>
      <c r="H7" s="35"/>
      <c r="I7" s="35"/>
      <c r="K7" s="2" t="s">
        <v>5</v>
      </c>
      <c r="M7" s="34" t="s">
        <v>6</v>
      </c>
      <c r="N7" s="35"/>
      <c r="O7" s="35"/>
      <c r="Q7" s="34" t="s">
        <v>7</v>
      </c>
      <c r="R7" s="35"/>
      <c r="S7" s="35"/>
    </row>
    <row r="8" spans="1:21" ht="39" x14ac:dyDescent="0.45">
      <c r="A8" s="2" t="s">
        <v>83</v>
      </c>
      <c r="C8" s="2" t="s">
        <v>84</v>
      </c>
      <c r="E8" s="2" t="s">
        <v>85</v>
      </c>
      <c r="G8" s="3" t="s">
        <v>86</v>
      </c>
      <c r="I8" s="3" t="s">
        <v>87</v>
      </c>
      <c r="K8" s="2" t="s">
        <v>88</v>
      </c>
      <c r="M8" s="2" t="s">
        <v>89</v>
      </c>
      <c r="O8" s="2" t="s">
        <v>90</v>
      </c>
      <c r="Q8" s="2" t="s">
        <v>88</v>
      </c>
      <c r="S8" s="3" t="s">
        <v>15</v>
      </c>
      <c r="U8" s="1">
        <v>3896881456426</v>
      </c>
    </row>
    <row r="9" spans="1:21" x14ac:dyDescent="0.45">
      <c r="A9" s="14" t="s">
        <v>91</v>
      </c>
      <c r="C9" s="7" t="s">
        <v>92</v>
      </c>
      <c r="E9" s="6" t="s">
        <v>93</v>
      </c>
      <c r="G9" s="7" t="s">
        <v>94</v>
      </c>
      <c r="I9" s="7" t="s">
        <v>95</v>
      </c>
      <c r="K9" s="8">
        <v>197159979985</v>
      </c>
      <c r="M9" s="8">
        <v>37350</v>
      </c>
      <c r="O9" s="8">
        <v>197155435712</v>
      </c>
      <c r="Q9" s="8">
        <v>4581623</v>
      </c>
      <c r="S9" s="9">
        <v>1.1757152613520881E-6</v>
      </c>
    </row>
    <row r="10" spans="1:21" ht="36" x14ac:dyDescent="0.45">
      <c r="A10" s="14" t="s">
        <v>96</v>
      </c>
      <c r="C10" s="7" t="s">
        <v>97</v>
      </c>
      <c r="E10" s="6" t="s">
        <v>93</v>
      </c>
      <c r="G10" s="7" t="s">
        <v>98</v>
      </c>
      <c r="I10" s="7" t="s">
        <v>95</v>
      </c>
      <c r="K10" s="8">
        <v>1036375</v>
      </c>
      <c r="M10" s="8">
        <v>17106</v>
      </c>
      <c r="O10" s="18">
        <v>0</v>
      </c>
      <c r="Q10" s="8">
        <v>1053481</v>
      </c>
      <c r="S10" s="9">
        <v>2.7033950398023996E-7</v>
      </c>
    </row>
    <row r="11" spans="1:21" x14ac:dyDescent="0.45">
      <c r="A11" s="14" t="s">
        <v>99</v>
      </c>
      <c r="C11" s="7" t="s">
        <v>100</v>
      </c>
      <c r="E11" s="6" t="s">
        <v>93</v>
      </c>
      <c r="G11" s="7" t="s">
        <v>101</v>
      </c>
      <c r="I11" s="7" t="s">
        <v>95</v>
      </c>
      <c r="K11" s="8">
        <v>625735</v>
      </c>
      <c r="M11" s="8">
        <v>5100</v>
      </c>
      <c r="O11" s="18">
        <v>0</v>
      </c>
      <c r="Q11" s="8">
        <v>630835</v>
      </c>
      <c r="S11" s="9">
        <v>1.6188200925633655E-7</v>
      </c>
    </row>
    <row r="12" spans="1:21" x14ac:dyDescent="0.45">
      <c r="A12" s="14" t="s">
        <v>102</v>
      </c>
      <c r="C12" s="7" t="s">
        <v>103</v>
      </c>
      <c r="E12" s="6" t="s">
        <v>104</v>
      </c>
      <c r="G12" s="7" t="s">
        <v>105</v>
      </c>
      <c r="I12" s="7" t="s">
        <v>95</v>
      </c>
      <c r="K12" s="8">
        <v>30000000</v>
      </c>
      <c r="M12" s="8">
        <v>420000</v>
      </c>
      <c r="O12" s="8">
        <v>420000</v>
      </c>
      <c r="Q12" s="8">
        <v>30000000</v>
      </c>
      <c r="S12" s="9">
        <v>7.6984635882443052E-6</v>
      </c>
    </row>
    <row r="13" spans="1:21" x14ac:dyDescent="0.45">
      <c r="A13" s="14" t="s">
        <v>102</v>
      </c>
      <c r="C13" s="7" t="s">
        <v>106</v>
      </c>
      <c r="E13" s="6" t="s">
        <v>93</v>
      </c>
      <c r="G13" s="7" t="s">
        <v>107</v>
      </c>
      <c r="I13" s="7" t="s">
        <v>95</v>
      </c>
      <c r="K13" s="8">
        <v>51015154510</v>
      </c>
      <c r="M13" s="8">
        <v>271326501650</v>
      </c>
      <c r="O13" s="8">
        <v>294997977333</v>
      </c>
      <c r="Q13" s="8">
        <v>27343678827</v>
      </c>
      <c r="S13" s="9">
        <v>7.0168105272768759E-3</v>
      </c>
    </row>
    <row r="14" spans="1:21" ht="36" x14ac:dyDescent="0.45">
      <c r="A14" s="14" t="s">
        <v>108</v>
      </c>
      <c r="C14" s="7" t="s">
        <v>109</v>
      </c>
      <c r="E14" s="6" t="s">
        <v>93</v>
      </c>
      <c r="G14" s="7" t="s">
        <v>110</v>
      </c>
      <c r="I14" s="7" t="s">
        <v>95</v>
      </c>
      <c r="K14" s="8">
        <v>336883650</v>
      </c>
      <c r="M14" s="8">
        <v>2200223</v>
      </c>
      <c r="O14" s="8">
        <v>510000</v>
      </c>
      <c r="Q14" s="8">
        <v>338573873</v>
      </c>
      <c r="S14" s="9">
        <v>8.688328777404506E-5</v>
      </c>
    </row>
    <row r="15" spans="1:21" x14ac:dyDescent="0.45">
      <c r="A15" s="4" t="s">
        <v>18</v>
      </c>
      <c r="K15" s="4">
        <f>SUM(K9:$K$14)</f>
        <v>248543680255</v>
      </c>
      <c r="M15" s="4">
        <f>SUM(M9:$M$14)</f>
        <v>271329181429</v>
      </c>
      <c r="O15" s="4">
        <f>SUM(O9:$O$14)</f>
        <v>492154343045</v>
      </c>
      <c r="Q15" s="4">
        <f>SUM(Q9:$Q$14)</f>
        <v>27718518639</v>
      </c>
      <c r="S15" s="10">
        <f>SUM(S9:$S$14)</f>
        <v>7.1130002154137541E-3</v>
      </c>
    </row>
    <row r="16" spans="1:21" x14ac:dyDescent="0.45">
      <c r="K16" s="5"/>
      <c r="M16" s="5"/>
      <c r="O16" s="5"/>
      <c r="Q16" s="5"/>
      <c r="S16" s="5"/>
    </row>
  </sheetData>
  <sheetProtection algorithmName="SHA-512" hashValue="FAgxbLHh1YYcccjxgb0Eo8aTbsIO0uKO7ALrgU72YkJadGruS09q9nabH/fJot8ZlBre62qxtz5+uKs/qObhtg==" saltValue="Uho0MWf6eqHdDEVjBfx+l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1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19.5" x14ac:dyDescent="0.45">
      <c r="A5" s="39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19.5" x14ac:dyDescent="0.45">
      <c r="K7" s="2" t="s">
        <v>5</v>
      </c>
      <c r="M7" s="34" t="s">
        <v>6</v>
      </c>
      <c r="N7" s="35"/>
      <c r="O7" s="35"/>
      <c r="P7" s="35"/>
      <c r="Q7" s="35"/>
      <c r="R7" s="35"/>
      <c r="S7" s="35"/>
      <c r="T7" s="35"/>
      <c r="U7" s="35"/>
      <c r="W7" s="34" t="s">
        <v>7</v>
      </c>
      <c r="X7" s="35"/>
      <c r="Y7" s="35"/>
      <c r="Z7" s="35"/>
      <c r="AA7" s="35"/>
      <c r="AB7" s="35"/>
      <c r="AC7" s="35"/>
    </row>
    <row r="8" spans="1:29" x14ac:dyDescent="0.45">
      <c r="A8" s="36" t="s">
        <v>112</v>
      </c>
      <c r="C8" s="38" t="s">
        <v>31</v>
      </c>
      <c r="E8" s="38" t="s">
        <v>87</v>
      </c>
      <c r="G8" s="38" t="s">
        <v>113</v>
      </c>
      <c r="I8" s="38" t="s">
        <v>29</v>
      </c>
      <c r="K8" s="36" t="s">
        <v>9</v>
      </c>
      <c r="M8" s="36" t="s">
        <v>10</v>
      </c>
      <c r="O8" s="36" t="s">
        <v>11</v>
      </c>
      <c r="Q8" s="36" t="s">
        <v>12</v>
      </c>
      <c r="R8" s="33"/>
      <c r="T8" s="36" t="s">
        <v>13</v>
      </c>
      <c r="U8" s="33"/>
      <c r="W8" s="36" t="s">
        <v>9</v>
      </c>
      <c r="Y8" s="36" t="s">
        <v>10</v>
      </c>
      <c r="AA8" s="36" t="s">
        <v>11</v>
      </c>
      <c r="AC8" s="38" t="s">
        <v>15</v>
      </c>
    </row>
    <row r="9" spans="1:29" x14ac:dyDescent="0.45">
      <c r="A9" s="37"/>
      <c r="C9" s="37"/>
      <c r="E9" s="37"/>
      <c r="G9" s="37"/>
      <c r="I9" s="37"/>
      <c r="K9" s="37"/>
      <c r="M9" s="37"/>
      <c r="O9" s="37"/>
      <c r="Q9" s="13" t="s">
        <v>9</v>
      </c>
      <c r="R9" s="13" t="s">
        <v>10</v>
      </c>
      <c r="T9" s="13" t="s">
        <v>9</v>
      </c>
      <c r="U9" s="13" t="s">
        <v>16</v>
      </c>
      <c r="W9" s="37"/>
      <c r="Y9" s="37"/>
      <c r="AA9" s="37"/>
      <c r="AC9" s="37"/>
    </row>
    <row r="10" spans="1:29" s="17" customFormat="1" x14ac:dyDescent="0.45">
      <c r="A10" s="16" t="s">
        <v>18</v>
      </c>
      <c r="K10" s="16">
        <f>SUM($K$9)</f>
        <v>0</v>
      </c>
      <c r="M10" s="16">
        <f>SUM($M$9)</f>
        <v>0</v>
      </c>
      <c r="O10" s="16">
        <f>SUM($O$9)</f>
        <v>0</v>
      </c>
      <c r="Q10" s="16">
        <f>SUM($Q$9)</f>
        <v>0</v>
      </c>
      <c r="R10" s="16">
        <f>SUM($R$9)</f>
        <v>0</v>
      </c>
      <c r="T10" s="16">
        <f>SUM($T$9)</f>
        <v>0</v>
      </c>
      <c r="U10" s="16">
        <f>SUM($U$9)</f>
        <v>0</v>
      </c>
      <c r="W10" s="16">
        <f>SUM($W$9)</f>
        <v>0</v>
      </c>
      <c r="Y10" s="16">
        <f>SUM($Y$9)</f>
        <v>0</v>
      </c>
      <c r="AA10" s="16">
        <f>SUM($AA$9)</f>
        <v>0</v>
      </c>
      <c r="AC10" s="16">
        <f>SUM($AC$9)</f>
        <v>0</v>
      </c>
    </row>
    <row r="11" spans="1:29" x14ac:dyDescent="0.45">
      <c r="K11" s="5"/>
      <c r="M11" s="5"/>
      <c r="O11" s="5"/>
      <c r="Q11" s="5"/>
      <c r="R11" s="5"/>
      <c r="T11" s="5"/>
      <c r="U11" s="5"/>
      <c r="W11" s="5"/>
      <c r="Y11" s="5"/>
      <c r="AA11" s="5"/>
      <c r="AC11" s="5"/>
    </row>
  </sheetData>
  <sheetProtection algorithmName="SHA-512" hashValue="S3DByFgps0ps7lsSVkYezE9ok8ZCHG5sQfri7DbYmVx/64zmssN+T9qT5YozPjuxeah104rRwKZyEXem/n5wNA==" saltValue="hSnp32SFLUiDsGiHZZQjrQ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view="pageBreakPreview" zoomScale="60" zoomScaleNormal="100" workbookViewId="0">
      <selection activeCell="E19" sqref="D19:E19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9.140625" style="1"/>
    <col min="11" max="11" width="19" style="1" bestFit="1" customWidth="1"/>
    <col min="12" max="16384" width="9.140625" style="1"/>
  </cols>
  <sheetData>
    <row r="1" spans="1:11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</row>
    <row r="3" spans="1:11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</row>
    <row r="5" spans="1:11" ht="19.5" x14ac:dyDescent="0.45">
      <c r="A5" s="39" t="s">
        <v>115</v>
      </c>
      <c r="B5" s="33"/>
      <c r="C5" s="33"/>
      <c r="D5" s="33"/>
      <c r="E5" s="33"/>
      <c r="F5" s="33"/>
      <c r="G5" s="33"/>
      <c r="H5" s="33"/>
      <c r="I5" s="33"/>
    </row>
    <row r="7" spans="1:11" ht="39" x14ac:dyDescent="0.45">
      <c r="A7" s="2" t="s">
        <v>116</v>
      </c>
      <c r="C7" s="2" t="s">
        <v>117</v>
      </c>
      <c r="E7" s="2" t="s">
        <v>88</v>
      </c>
      <c r="G7" s="3" t="s">
        <v>118</v>
      </c>
      <c r="I7" s="3" t="s">
        <v>119</v>
      </c>
    </row>
    <row r="8" spans="1:11" ht="19.5" x14ac:dyDescent="0.45">
      <c r="A8" s="12" t="s">
        <v>120</v>
      </c>
      <c r="C8" s="7" t="s">
        <v>121</v>
      </c>
      <c r="E8" s="8">
        <v>434696644057</v>
      </c>
      <c r="G8" s="9">
        <f>E8/476965910395</f>
        <v>0.91137885241527083</v>
      </c>
      <c r="I8" s="9">
        <v>0.11154987620682699</v>
      </c>
      <c r="K8" s="1">
        <v>3896881456426</v>
      </c>
    </row>
    <row r="9" spans="1:11" ht="19.5" x14ac:dyDescent="0.45">
      <c r="A9" s="12" t="s">
        <v>122</v>
      </c>
      <c r="C9" s="7" t="s">
        <v>123</v>
      </c>
      <c r="E9" s="8">
        <v>23803656224</v>
      </c>
      <c r="G9" s="9">
        <f>E9/476965910395</f>
        <v>4.9906409882179981E-2</v>
      </c>
      <c r="I9" s="9">
        <v>6.1083860235849651E-3</v>
      </c>
    </row>
    <row r="10" spans="1:11" ht="19.5" x14ac:dyDescent="0.45">
      <c r="A10" s="12" t="s">
        <v>124</v>
      </c>
      <c r="C10" s="7" t="s">
        <v>125</v>
      </c>
      <c r="E10" s="8">
        <v>18465610114</v>
      </c>
      <c r="G10" s="9">
        <f>E10/476965910395</f>
        <v>3.8714737702549178E-2</v>
      </c>
      <c r="I10" s="9">
        <v>4.7385609032448263E-3</v>
      </c>
    </row>
    <row r="11" spans="1:11" ht="19.5" x14ac:dyDescent="0.45">
      <c r="A11" s="12" t="s">
        <v>126</v>
      </c>
      <c r="C11" s="7" t="s">
        <v>127</v>
      </c>
      <c r="E11" s="8">
        <v>0</v>
      </c>
      <c r="G11" s="9">
        <f>E11/476965910395</f>
        <v>0</v>
      </c>
      <c r="I11" s="9">
        <v>0</v>
      </c>
    </row>
    <row r="12" spans="1:11" ht="19.5" x14ac:dyDescent="0.45">
      <c r="A12" s="2" t="s">
        <v>18</v>
      </c>
      <c r="E12" s="4">
        <f>SUM(E8:$E$11)</f>
        <v>476965910395</v>
      </c>
      <c r="G12" s="10">
        <f>SUM(G8:$G$11)</f>
        <v>1</v>
      </c>
      <c r="I12" s="10">
        <v>0.12239682313365678</v>
      </c>
    </row>
    <row r="13" spans="1:11" x14ac:dyDescent="0.45">
      <c r="E13" s="5"/>
      <c r="G13" s="5"/>
      <c r="I13" s="5"/>
    </row>
  </sheetData>
  <sheetProtection algorithmName="SHA-512" hashValue="cWNYdxqKz9LSvbglh6iEAbJwIOSy1WuNMdxqyyiDLNFgpoziuSnBEDrHSTw43el68Dv7Gu4SZy3lm+gEppZT+g==" saltValue="OuGEH3/PJhWINVLIIFhOBQ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sqref="A1:S11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3.28515625" style="1" bestFit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32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9.5" x14ac:dyDescent="0.45">
      <c r="A5" s="39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19.5" x14ac:dyDescent="0.45">
      <c r="C7" s="34" t="s">
        <v>129</v>
      </c>
      <c r="D7" s="35"/>
      <c r="E7" s="35"/>
      <c r="F7" s="35"/>
      <c r="G7" s="35"/>
      <c r="I7" s="34" t="s">
        <v>130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58.5" x14ac:dyDescent="0.45">
      <c r="A8" s="2" t="s">
        <v>20</v>
      </c>
      <c r="C8" s="3" t="s">
        <v>131</v>
      </c>
      <c r="E8" s="3" t="s">
        <v>132</v>
      </c>
      <c r="G8" s="3" t="s">
        <v>133</v>
      </c>
      <c r="I8" s="3" t="s">
        <v>134</v>
      </c>
      <c r="K8" s="3" t="s">
        <v>135</v>
      </c>
      <c r="M8" s="3" t="s">
        <v>136</v>
      </c>
      <c r="O8" s="3" t="s">
        <v>134</v>
      </c>
      <c r="Q8" s="3" t="s">
        <v>135</v>
      </c>
      <c r="S8" s="3" t="s">
        <v>136</v>
      </c>
    </row>
    <row r="9" spans="1:19" ht="19.5" x14ac:dyDescent="0.5">
      <c r="A9" s="6" t="s">
        <v>17</v>
      </c>
      <c r="C9" s="7" t="s">
        <v>137</v>
      </c>
      <c r="E9" s="8">
        <v>1222060894</v>
      </c>
      <c r="G9" s="8">
        <v>280</v>
      </c>
      <c r="I9" s="20">
        <v>0</v>
      </c>
      <c r="J9" s="20"/>
      <c r="K9" s="20">
        <v>0</v>
      </c>
      <c r="L9" s="20"/>
      <c r="M9" s="20">
        <v>0</v>
      </c>
      <c r="N9" s="7"/>
      <c r="O9" s="8">
        <v>342177050320</v>
      </c>
      <c r="Q9" s="24">
        <v>0</v>
      </c>
      <c r="S9" s="8">
        <v>342177050320</v>
      </c>
    </row>
    <row r="10" spans="1:19" ht="19.5" x14ac:dyDescent="0.5">
      <c r="A10" s="4" t="s">
        <v>18</v>
      </c>
      <c r="I10" s="22">
        <f>SUM(I9:$I$9)</f>
        <v>0</v>
      </c>
      <c r="J10" s="19"/>
      <c r="K10" s="22">
        <f>SUM(K9:$K$9)</f>
        <v>0</v>
      </c>
      <c r="L10" s="19"/>
      <c r="M10" s="22">
        <f>SUM(M9:$M$9)</f>
        <v>0</v>
      </c>
      <c r="O10" s="4">
        <f>SUM(O9:$O$9)</f>
        <v>342177050320</v>
      </c>
      <c r="Q10" s="22">
        <f>SUM(Q9:$Q$9)</f>
        <v>0</v>
      </c>
      <c r="S10" s="4">
        <f>SUM(S9:$S$9)</f>
        <v>342177050320</v>
      </c>
    </row>
    <row r="11" spans="1:19" x14ac:dyDescent="0.45">
      <c r="I11" s="5"/>
      <c r="K11" s="5"/>
      <c r="M11" s="5"/>
      <c r="O11" s="5"/>
      <c r="Q11" s="5"/>
      <c r="S11" s="5"/>
    </row>
  </sheetData>
  <sheetProtection algorithmName="SHA-512" hashValue="IM7zRGTv7RBSVT1lpkiWxDFAgF50vLG8tmFAAb0/6BmzyE+RjCz4fxm8qpC6WSmzUokwKlhC6uj/C67mALoOZg==" saltValue="ELKnKgIYnP42nySjvM9O1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'3'!Print_Area</vt:lpstr>
      <vt:lpstr>'5'!Print_Area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Zahra 2288. Hosseini Makarem</cp:lastModifiedBy>
  <dcterms:created xsi:type="dcterms:W3CDTF">2021-11-30T12:32:43Z</dcterms:created>
  <dcterms:modified xsi:type="dcterms:W3CDTF">2021-12-01T10:42:15Z</dcterms:modified>
</cp:coreProperties>
</file>