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0\09\"/>
    </mc:Choice>
  </mc:AlternateContent>
  <bookViews>
    <workbookView xWindow="0" yWindow="0" windowWidth="13200" windowHeight="10995" activeTab="15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62913"/>
</workbook>
</file>

<file path=xl/calcChain.xml><?xml version="1.0" encoding="utf-8"?>
<calcChain xmlns="http://schemas.openxmlformats.org/spreadsheetml/2006/main">
  <c r="E9" i="16" l="1"/>
  <c r="C9" i="16"/>
  <c r="I18" i="15"/>
  <c r="K17" i="15" s="1"/>
  <c r="E18" i="15"/>
  <c r="G10" i="15" s="1"/>
  <c r="K15" i="15"/>
  <c r="K14" i="15"/>
  <c r="K13" i="15"/>
  <c r="K12" i="15"/>
  <c r="K10" i="15"/>
  <c r="K9" i="15"/>
  <c r="Q21" i="14"/>
  <c r="O21" i="14"/>
  <c r="M21" i="14"/>
  <c r="K21" i="14"/>
  <c r="I21" i="14"/>
  <c r="G21" i="14"/>
  <c r="E21" i="14"/>
  <c r="C21" i="14"/>
  <c r="U10" i="13"/>
  <c r="S10" i="13"/>
  <c r="Q10" i="13"/>
  <c r="O10" i="13"/>
  <c r="M10" i="13"/>
  <c r="K10" i="13"/>
  <c r="I10" i="13"/>
  <c r="G10" i="13"/>
  <c r="E10" i="13"/>
  <c r="C10" i="13"/>
  <c r="Q20" i="12"/>
  <c r="O20" i="12"/>
  <c r="M20" i="12"/>
  <c r="K20" i="12"/>
  <c r="I20" i="12"/>
  <c r="G20" i="12"/>
  <c r="E20" i="12"/>
  <c r="C20" i="12"/>
  <c r="Q16" i="11"/>
  <c r="O16" i="11"/>
  <c r="M16" i="11"/>
  <c r="K16" i="11"/>
  <c r="I16" i="11"/>
  <c r="G16" i="11"/>
  <c r="E16" i="11"/>
  <c r="C16" i="11"/>
  <c r="S29" i="10"/>
  <c r="Q29" i="10"/>
  <c r="O29" i="10"/>
  <c r="M29" i="10"/>
  <c r="K29" i="10"/>
  <c r="I29" i="10"/>
  <c r="S10" i="9"/>
  <c r="Q10" i="9"/>
  <c r="O10" i="9"/>
  <c r="M10" i="9"/>
  <c r="K10" i="9"/>
  <c r="I10" i="9"/>
  <c r="I12" i="8"/>
  <c r="E12" i="8"/>
  <c r="I11" i="8"/>
  <c r="G11" i="8"/>
  <c r="I10" i="8"/>
  <c r="G10" i="8"/>
  <c r="I9" i="8"/>
  <c r="G9" i="8"/>
  <c r="I8" i="8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5" i="6"/>
  <c r="Q15" i="6"/>
  <c r="O15" i="6"/>
  <c r="M15" i="6"/>
  <c r="K15" i="6"/>
  <c r="K10" i="5"/>
  <c r="AI20" i="4"/>
  <c r="AG20" i="4"/>
  <c r="AE20" i="4"/>
  <c r="AC20" i="4"/>
  <c r="AA20" i="4"/>
  <c r="Y20" i="4"/>
  <c r="X20" i="4"/>
  <c r="V20" i="4"/>
  <c r="U20" i="4"/>
  <c r="S20" i="4"/>
  <c r="Q20" i="4"/>
  <c r="O20" i="4"/>
  <c r="Q9" i="3"/>
  <c r="M9" i="3"/>
  <c r="K9" i="3"/>
  <c r="I9" i="3"/>
  <c r="E9" i="3"/>
  <c r="C9" i="3"/>
  <c r="U12" i="2"/>
  <c r="S12" i="2"/>
  <c r="Q12" i="2"/>
  <c r="O12" i="2"/>
  <c r="M12" i="2"/>
  <c r="L12" i="2"/>
  <c r="J12" i="2"/>
  <c r="I12" i="2"/>
  <c r="G12" i="2"/>
  <c r="E12" i="2"/>
  <c r="C12" i="2"/>
  <c r="G12" i="15" l="1"/>
  <c r="G11" i="15"/>
  <c r="K16" i="15"/>
  <c r="K11" i="15"/>
  <c r="K18" i="15" s="1"/>
  <c r="G9" i="15"/>
  <c r="G13" i="15"/>
  <c r="G18" i="15" l="1"/>
</calcChain>
</file>

<file path=xl/sharedStrings.xml><?xml version="1.0" encoding="utf-8"?>
<sst xmlns="http://schemas.openxmlformats.org/spreadsheetml/2006/main" count="498" uniqueCount="194">
  <si>
    <t>‫بازارگردانی صنعت مس</t>
  </si>
  <si>
    <t>‫صورت وضعیت پورتفوی</t>
  </si>
  <si>
    <t>‫برای ماه منتهی به 1400/09/30</t>
  </si>
  <si>
    <t>‫1- سرمایه گذاری ها</t>
  </si>
  <si>
    <t>‫1-1- سرمایه گذاری در سهام و حق تقدم سهام</t>
  </si>
  <si>
    <t>‫1400/08/30</t>
  </si>
  <si>
    <t>‫تغییرات طی دوره</t>
  </si>
  <si>
    <t>‫1400/09/30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</si>
  <si>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</si>
  <si>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</si>
  <si>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</si>
  <si>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</si>
  <si>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</si>
  <si>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</si>
  <si>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</si>
  <si>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</si>
  <si>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</si>
  <si>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</si>
  <si>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</si>
  <si>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</si>
  <si>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</si>
  <si>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</si>
  <si>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</si>
  <si>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</si>
  <si>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</si>
  <si>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</si>
  <si>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</si>
  <si>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</si>
  <si>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</si>
  <si>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</si>
  <si>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</si>
  <si>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</si>
  <si>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</si>
  <si>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</si>
  <si>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اعتماد مبين تمدن010710</t>
  </si>
  <si>
    <t>‫بلی</t>
  </si>
  <si>
    <t>‫فرابورس</t>
  </si>
  <si>
    <t>‫1397/07/10</t>
  </si>
  <si>
    <t>‫1401/07/10</t>
  </si>
  <si>
    <t>‫16</t>
  </si>
  <si>
    <t>‫صكوك اجاره خليج فارس- 3ماهه16%</t>
  </si>
  <si>
    <t>‫بورس</t>
  </si>
  <si>
    <t>‫1397/12/22</t>
  </si>
  <si>
    <t>‫1400/12/22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</si>
  <si>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</si>
  <si>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</si>
  <si>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</si>
  <si>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</si>
  <si>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</si>
  <si>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</si>
  <si>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سلامت6واجدشرايط خاص1400</t>
  </si>
  <si>
    <t>‫1396/09/22</t>
  </si>
  <si>
    <t>‫1400/09/22</t>
  </si>
  <si>
    <t>‫17</t>
  </si>
  <si>
    <t>‫مرابحه عام دولت2-ش.خ تمدن0212</t>
  </si>
  <si>
    <t>‫1398/12/25</t>
  </si>
  <si>
    <t>‫1402/12/25</t>
  </si>
  <si>
    <t>‫18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</si>
  <si>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</si>
  <si>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</si>
  <si>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</si>
  <si>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</si>
  <si>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</si>
  <si>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</si>
  <si>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</si>
  <si>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</si>
  <si>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</si>
  <si>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</si>
  <si>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</si>
  <si>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‫منفعت صبا اروند اميد14001113</t>
  </si>
  <si>
    <t>‫1397/11/13</t>
  </si>
  <si>
    <t>‫1400/11/13</t>
  </si>
  <si>
    <t>‫19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</si>
  <si>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</si>
  <si>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</si>
  <si>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</si>
  <si>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</si>
  <si>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</si>
  <si>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</si>
  <si>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</si>
  <si>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</si>
  <si>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</si>
  <si>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</si>
  <si>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</si>
  <si>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</si>
  <si>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</si>
  <si>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</si>
  <si>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</si>
  <si>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</si>
  <si>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</si>
  <si>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</si>
  <si>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</si>
  <si>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</si>
  <si>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</si>
  <si>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</si>
  <si>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‫0</t>
  </si>
  <si>
    <t>‫سپرده بانکی نزد بانک توسعه صادرات</t>
  </si>
  <si>
    <t>‫0200051451001</t>
  </si>
  <si>
    <t>‫1400/02/25</t>
  </si>
  <si>
    <t>‫سپرده بانکی نزد بانک سپه</t>
  </si>
  <si>
    <t>‫1182305748704</t>
  </si>
  <si>
    <t>‫1398/10/25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</si>
  <si>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</si>
  <si>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</si>
  <si>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</si>
  <si>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</si>
  <si>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</si>
  <si>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</si>
  <si>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</si>
  <si>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</si>
  <si>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</si>
  <si>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</si>
  <si>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</si>
  <si>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</si>
  <si>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</si>
  <si>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</si>
  <si>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</si>
  <si>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</si>
  <si>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</si>
  <si>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</si>
  <si>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</si>
  <si>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</si>
  <si>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</si>
  <si>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</si>
  <si>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</si>
  <si>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</si>
  <si>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</si>
  <si>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</si>
  <si>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</si>
  <si>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</si>
  <si>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</si>
  <si>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</si>
  <si>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</si>
  <si>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</si>
  <si>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</si>
  <si>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</si>
  <si>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</si>
  <si>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</si>
  <si>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</si>
  <si>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</si>
  <si>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</si>
  <si>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</si>
  <si>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‫1401/01/10</t>
  </si>
  <si>
    <t>‫1400/12/10</t>
  </si>
  <si>
    <t>‫1400/12/20</t>
  </si>
  <si>
    <t>‫كوتاه مدت-0200051451001-توسعه صادرات</t>
  </si>
  <si>
    <t>‫1400/09/01</t>
  </si>
  <si>
    <t>‫-</t>
  </si>
  <si>
    <t>‫كوتاه مدت-104456340-تجارت</t>
  </si>
  <si>
    <t>‫كوتاه مدت-1182305748704-سپه</t>
  </si>
  <si>
    <t>‫كوتاه مدت-3088100146819221-پاسارگاد</t>
  </si>
  <si>
    <t>‫كوتاه مدت-70020217-شهر</t>
  </si>
  <si>
    <t>‫1400/12/25</t>
  </si>
  <si>
    <t>‫1400/12/28</t>
  </si>
  <si>
    <t>‫1400/12/27</t>
  </si>
  <si>
    <t>‫1400/11/05</t>
  </si>
  <si>
    <t>‫بلند مدت-3089012146819221-پاسارگاد</t>
  </si>
  <si>
    <t>‫20</t>
  </si>
  <si>
    <t>‫بلند مدت-3089012146819222-پاسارگاد</t>
  </si>
  <si>
    <t>‫بلند مدت-3089012146819223-پاسارگاد</t>
  </si>
  <si>
    <t>‫بلند مدت-3089012146819224-پاسارگاد</t>
  </si>
  <si>
    <t>‫مرابحه گندم2-واجدشرايط خاص1400</t>
  </si>
  <si>
    <t>‫1400/08/20</t>
  </si>
  <si>
    <t>‫سود(زیان) حاصل از فروش اوراق بهادار</t>
  </si>
  <si>
    <t>‫ارزش دفتری</t>
  </si>
  <si>
    <t>‫سود و زیان ناشی از فروش</t>
  </si>
  <si>
    <t>‫اوراق سلف شمش فولاد كاوه كيش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</si>
  <si>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</si>
  <si>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</si>
  <si>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</si>
  <si>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</si>
  <si>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</si>
  <si>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</si>
  <si>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</si>
  <si>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</si>
  <si>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</si>
  <si>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</si>
  <si>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</si>
  <si>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</si>
  <si>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</si>
  <si>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</si>
  <si>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</si>
  <si>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</si>
  <si>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</si>
  <si>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توسعه صادرات</t>
  </si>
  <si>
    <t>‫سپرده بانکی کوتاه مدت - سپه</t>
  </si>
  <si>
    <t>‫سپرده بانکی کوتاه مدت - شهر</t>
  </si>
  <si>
    <t>‫سپرده بانکی کوتاه مدت - پاسارگاد</t>
  </si>
  <si>
    <t>‫سپرده بانکی بلند مدت - پاسارگاد</t>
  </si>
  <si>
    <t>‫3089012146819221</t>
  </si>
  <si>
    <t>‫3089012146819222</t>
  </si>
  <si>
    <t>‫3089012146819223</t>
  </si>
  <si>
    <t>‫3089012146819224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</si>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</sst>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-"/>
    <numFmt numFmtId="165" formatCode="#,##0_-;[Black]\(#,##0\)"/>
  </numFmts>
  <fonts count="6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2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37" fontId="2" fillId="0" borderId="0" xfId="0" applyNumberFormat="1" applyFont="1"/>
    <xf numFmtId="164" fontId="2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5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="60" zoomScaleNormal="100" workbookViewId="0">
      <selection sqref="A1:XFD1048576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26" t="s">
        <v>0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9.950000000000003" customHeight="1" x14ac:dyDescent="0.45">
      <c r="A23" s="26" t="s">
        <v>1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39.950000000000003" customHeight="1" x14ac:dyDescent="0.45">
      <c r="A24" s="26" t="s">
        <v>2</v>
      </c>
      <c r="B24" s="27"/>
      <c r="C24" s="27"/>
      <c r="D24" s="27"/>
      <c r="E24" s="27"/>
      <c r="F24" s="27"/>
      <c r="G24" s="27"/>
      <c r="H24" s="27"/>
      <c r="I24" s="27"/>
      <c r="J24" s="27"/>
    </row>
  </sheetData>
  <sheetProtection algorithmName="SHA-512" hashValue="RfVOmMbjbYR35sNwfSb4P144ufiNWm9RON/qRpHvG3FfvOlBnlXLdGDBWw+qOoI0xhCPJeYWE0BCl5FjzRTDZQ==" saltValue="R0+EG2dyI3WsOGMgh+FyPA==" spinCount="100000" sheet="1" objects="1" scenarios="1" selectLockedCells="1" autoFilter="0" selectUnlockedCell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rightToLeft="1" view="pageBreakPreview" topLeftCell="A10" zoomScale="60" zoomScaleNormal="100" workbookViewId="0">
      <selection sqref="A1:S29"/>
    </sheetView>
  </sheetViews>
  <sheetFormatPr defaultRowHeight="18" x14ac:dyDescent="0.45"/>
  <cols>
    <col min="1" max="1" width="36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5">
      <c r="A2" s="33" t="s">
        <v>114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21" x14ac:dyDescent="0.45">
      <c r="A5" s="34" t="s">
        <v>138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21" x14ac:dyDescent="0.45">
      <c r="I7" s="28" t="s">
        <v>130</v>
      </c>
      <c r="J7" s="29"/>
      <c r="K7" s="29"/>
      <c r="L7" s="29"/>
      <c r="M7" s="29"/>
      <c r="O7" s="28" t="s">
        <v>7</v>
      </c>
      <c r="P7" s="29"/>
      <c r="Q7" s="29"/>
      <c r="R7" s="29"/>
      <c r="S7" s="29"/>
    </row>
    <row r="8" spans="1:19" ht="42" x14ac:dyDescent="0.45">
      <c r="A8" s="11" t="s">
        <v>116</v>
      </c>
      <c r="C8" s="3" t="s">
        <v>139</v>
      </c>
      <c r="E8" s="3" t="s">
        <v>31</v>
      </c>
      <c r="G8" s="3" t="s">
        <v>87</v>
      </c>
      <c r="I8" s="3" t="s">
        <v>140</v>
      </c>
      <c r="K8" s="3" t="s">
        <v>135</v>
      </c>
      <c r="M8" s="3" t="s">
        <v>141</v>
      </c>
      <c r="O8" s="3" t="s">
        <v>140</v>
      </c>
      <c r="Q8" s="3" t="s">
        <v>135</v>
      </c>
      <c r="S8" s="3" t="s">
        <v>141</v>
      </c>
    </row>
    <row r="9" spans="1:19" ht="33.75" customHeight="1" x14ac:dyDescent="0.45">
      <c r="A9" s="6" t="s">
        <v>34</v>
      </c>
      <c r="C9" s="7" t="s">
        <v>142</v>
      </c>
      <c r="E9" s="7" t="s">
        <v>38</v>
      </c>
      <c r="G9" s="7" t="s">
        <v>39</v>
      </c>
      <c r="I9" s="8">
        <v>195309835</v>
      </c>
      <c r="K9" s="17">
        <v>0</v>
      </c>
      <c r="M9" s="8">
        <v>195309835</v>
      </c>
      <c r="O9" s="8">
        <v>195309835</v>
      </c>
      <c r="Q9" s="17">
        <v>0</v>
      </c>
      <c r="S9" s="8">
        <v>195309835</v>
      </c>
    </row>
    <row r="10" spans="1:19" ht="33.75" customHeight="1" x14ac:dyDescent="0.45">
      <c r="A10" s="6" t="s">
        <v>40</v>
      </c>
      <c r="C10" s="7" t="s">
        <v>43</v>
      </c>
      <c r="E10" s="7" t="s">
        <v>43</v>
      </c>
      <c r="G10" s="7" t="s">
        <v>39</v>
      </c>
      <c r="I10" s="8">
        <v>53123209</v>
      </c>
      <c r="K10" s="17">
        <v>0</v>
      </c>
      <c r="M10" s="8">
        <v>53123209</v>
      </c>
      <c r="O10" s="8">
        <v>510522083</v>
      </c>
      <c r="Q10" s="17">
        <v>0</v>
      </c>
      <c r="S10" s="8">
        <v>510522083</v>
      </c>
    </row>
    <row r="11" spans="1:19" ht="33.75" customHeight="1" x14ac:dyDescent="0.45">
      <c r="A11" s="6" t="s">
        <v>44</v>
      </c>
      <c r="C11" s="7" t="s">
        <v>143</v>
      </c>
      <c r="E11" s="7" t="s">
        <v>46</v>
      </c>
      <c r="G11" s="7" t="s">
        <v>39</v>
      </c>
      <c r="I11" s="8">
        <v>329317231</v>
      </c>
      <c r="K11" s="17">
        <v>0</v>
      </c>
      <c r="M11" s="8">
        <v>329317231</v>
      </c>
      <c r="O11" s="8">
        <v>2987960811</v>
      </c>
      <c r="Q11" s="17">
        <v>0</v>
      </c>
      <c r="S11" s="8">
        <v>2987960811</v>
      </c>
    </row>
    <row r="12" spans="1:19" ht="33.75" customHeight="1" x14ac:dyDescent="0.45">
      <c r="A12" s="6" t="s">
        <v>47</v>
      </c>
      <c r="C12" s="7" t="s">
        <v>144</v>
      </c>
      <c r="E12" s="7" t="s">
        <v>49</v>
      </c>
      <c r="G12" s="7" t="s">
        <v>39</v>
      </c>
      <c r="I12" s="8">
        <v>27790286</v>
      </c>
      <c r="K12" s="17">
        <v>0</v>
      </c>
      <c r="M12" s="8">
        <v>27790286</v>
      </c>
      <c r="O12" s="8">
        <v>253377861</v>
      </c>
      <c r="Q12" s="17">
        <v>0</v>
      </c>
      <c r="S12" s="8">
        <v>253377861</v>
      </c>
    </row>
    <row r="13" spans="1:19" ht="33.75" customHeight="1" x14ac:dyDescent="0.45">
      <c r="A13" s="6" t="s">
        <v>145</v>
      </c>
      <c r="C13" s="7" t="s">
        <v>146</v>
      </c>
      <c r="E13" s="7" t="s">
        <v>147</v>
      </c>
      <c r="G13" s="7" t="s">
        <v>95</v>
      </c>
      <c r="I13" s="8">
        <v>8659</v>
      </c>
      <c r="K13" s="17">
        <v>0</v>
      </c>
      <c r="M13" s="8">
        <v>8659</v>
      </c>
      <c r="O13" s="8">
        <v>62140</v>
      </c>
      <c r="Q13" s="17">
        <v>0</v>
      </c>
      <c r="S13" s="8">
        <v>62140</v>
      </c>
    </row>
    <row r="14" spans="1:19" ht="33.75" customHeight="1" x14ac:dyDescent="0.45">
      <c r="A14" s="6" t="s">
        <v>148</v>
      </c>
      <c r="C14" s="7" t="s">
        <v>146</v>
      </c>
      <c r="E14" s="7" t="s">
        <v>147</v>
      </c>
      <c r="G14" s="7" t="s">
        <v>95</v>
      </c>
      <c r="I14" s="8">
        <v>37657</v>
      </c>
      <c r="K14" s="17">
        <v>0</v>
      </c>
      <c r="M14" s="8">
        <v>37657</v>
      </c>
      <c r="O14" s="8">
        <v>246667470</v>
      </c>
      <c r="Q14" s="17">
        <v>0</v>
      </c>
      <c r="S14" s="8">
        <v>246667470</v>
      </c>
    </row>
    <row r="15" spans="1:19" ht="33.75" customHeight="1" x14ac:dyDescent="0.45">
      <c r="A15" s="6" t="s">
        <v>149</v>
      </c>
      <c r="C15" s="7" t="s">
        <v>146</v>
      </c>
      <c r="E15" s="7" t="s">
        <v>147</v>
      </c>
      <c r="G15" s="7" t="s">
        <v>95</v>
      </c>
      <c r="I15" s="8">
        <v>5142</v>
      </c>
      <c r="K15" s="17">
        <v>0</v>
      </c>
      <c r="M15" s="8">
        <v>5142</v>
      </c>
      <c r="O15" s="8">
        <v>35977</v>
      </c>
      <c r="Q15" s="17">
        <v>0</v>
      </c>
      <c r="S15" s="8">
        <v>35977</v>
      </c>
    </row>
    <row r="16" spans="1:19" ht="33.75" customHeight="1" x14ac:dyDescent="0.45">
      <c r="A16" s="6" t="s">
        <v>150</v>
      </c>
      <c r="C16" s="7" t="s">
        <v>146</v>
      </c>
      <c r="E16" s="7" t="s">
        <v>147</v>
      </c>
      <c r="G16" s="7" t="s">
        <v>95</v>
      </c>
      <c r="I16" s="8">
        <v>2211771</v>
      </c>
      <c r="K16" s="17">
        <v>0</v>
      </c>
      <c r="M16" s="8">
        <v>2211771</v>
      </c>
      <c r="O16" s="8">
        <v>24978025</v>
      </c>
      <c r="Q16" s="17">
        <v>0</v>
      </c>
      <c r="S16" s="8">
        <v>24978025</v>
      </c>
    </row>
    <row r="17" spans="1:19" ht="33.75" customHeight="1" x14ac:dyDescent="0.45">
      <c r="A17" s="6" t="s">
        <v>151</v>
      </c>
      <c r="C17" s="7" t="s">
        <v>146</v>
      </c>
      <c r="E17" s="7" t="s">
        <v>147</v>
      </c>
      <c r="G17" s="7" t="s">
        <v>95</v>
      </c>
      <c r="I17" s="8">
        <v>310670</v>
      </c>
      <c r="K17" s="17">
        <v>0</v>
      </c>
      <c r="M17" s="8">
        <v>310670</v>
      </c>
      <c r="O17" s="8">
        <v>69413315</v>
      </c>
      <c r="Q17" s="17">
        <v>0</v>
      </c>
      <c r="S17" s="8">
        <v>69413315</v>
      </c>
    </row>
    <row r="18" spans="1:19" ht="33.75" customHeight="1" x14ac:dyDescent="0.45">
      <c r="A18" s="6" t="s">
        <v>50</v>
      </c>
      <c r="C18" s="7" t="s">
        <v>147</v>
      </c>
      <c r="E18" s="7" t="s">
        <v>52</v>
      </c>
      <c r="G18" s="7" t="s">
        <v>53</v>
      </c>
      <c r="I18" s="8">
        <v>1648122816</v>
      </c>
      <c r="K18" s="17">
        <v>0</v>
      </c>
      <c r="M18" s="8">
        <v>1648122816</v>
      </c>
      <c r="O18" s="8">
        <v>11047860342</v>
      </c>
      <c r="Q18" s="17">
        <v>0</v>
      </c>
      <c r="S18" s="8">
        <v>11047860342</v>
      </c>
    </row>
    <row r="19" spans="1:19" ht="33.75" customHeight="1" x14ac:dyDescent="0.45">
      <c r="A19" s="6" t="s">
        <v>54</v>
      </c>
      <c r="C19" s="7" t="s">
        <v>152</v>
      </c>
      <c r="E19" s="7" t="s">
        <v>56</v>
      </c>
      <c r="G19" s="7" t="s">
        <v>57</v>
      </c>
      <c r="I19" s="8">
        <v>248436885</v>
      </c>
      <c r="K19" s="17">
        <v>0</v>
      </c>
      <c r="M19" s="8">
        <v>248436885</v>
      </c>
      <c r="O19" s="8">
        <v>2277110013</v>
      </c>
      <c r="Q19" s="17">
        <v>0</v>
      </c>
      <c r="S19" s="8">
        <v>2277110013</v>
      </c>
    </row>
    <row r="20" spans="1:19" ht="33.75" customHeight="1" x14ac:dyDescent="0.45">
      <c r="A20" s="6" t="s">
        <v>58</v>
      </c>
      <c r="C20" s="7" t="s">
        <v>153</v>
      </c>
      <c r="E20" s="7" t="s">
        <v>61</v>
      </c>
      <c r="G20" s="7" t="s">
        <v>57</v>
      </c>
      <c r="I20" s="8">
        <v>42554932</v>
      </c>
      <c r="K20" s="17">
        <v>0</v>
      </c>
      <c r="M20" s="8">
        <v>42554932</v>
      </c>
      <c r="O20" s="8">
        <v>381422978</v>
      </c>
      <c r="Q20" s="17">
        <v>0</v>
      </c>
      <c r="S20" s="8">
        <v>381422978</v>
      </c>
    </row>
    <row r="21" spans="1:19" ht="33.75" customHeight="1" x14ac:dyDescent="0.45">
      <c r="A21" s="6" t="s">
        <v>62</v>
      </c>
      <c r="C21" s="7" t="s">
        <v>154</v>
      </c>
      <c r="E21" s="7" t="s">
        <v>64</v>
      </c>
      <c r="G21" s="7" t="s">
        <v>57</v>
      </c>
      <c r="I21" s="8">
        <v>287168184</v>
      </c>
      <c r="K21" s="17">
        <v>0</v>
      </c>
      <c r="M21" s="8">
        <v>287168184</v>
      </c>
      <c r="O21" s="8">
        <v>2628068247</v>
      </c>
      <c r="Q21" s="17">
        <v>0</v>
      </c>
      <c r="S21" s="8">
        <v>2628068247</v>
      </c>
    </row>
    <row r="22" spans="1:19" ht="33.75" customHeight="1" x14ac:dyDescent="0.45">
      <c r="A22" s="6" t="s">
        <v>65</v>
      </c>
      <c r="C22" s="7" t="s">
        <v>155</v>
      </c>
      <c r="E22" s="7" t="s">
        <v>67</v>
      </c>
      <c r="G22" s="7" t="s">
        <v>68</v>
      </c>
      <c r="I22" s="8">
        <v>328241392</v>
      </c>
      <c r="K22" s="17">
        <v>0</v>
      </c>
      <c r="M22" s="8">
        <v>328241392</v>
      </c>
      <c r="O22" s="8">
        <v>3014306775</v>
      </c>
      <c r="Q22" s="17">
        <v>0</v>
      </c>
      <c r="S22" s="8">
        <v>3014306775</v>
      </c>
    </row>
    <row r="23" spans="1:19" ht="33.75" customHeight="1" x14ac:dyDescent="0.45">
      <c r="A23" s="6" t="s">
        <v>69</v>
      </c>
      <c r="C23" s="7" t="s">
        <v>71</v>
      </c>
      <c r="E23" s="7" t="s">
        <v>71</v>
      </c>
      <c r="G23" s="7" t="s">
        <v>72</v>
      </c>
      <c r="I23" s="8">
        <v>3222652</v>
      </c>
      <c r="K23" s="17">
        <v>0</v>
      </c>
      <c r="M23" s="8">
        <v>3222652</v>
      </c>
      <c r="O23" s="8">
        <v>10947700</v>
      </c>
      <c r="Q23" s="17">
        <v>0</v>
      </c>
      <c r="S23" s="8">
        <v>10947700</v>
      </c>
    </row>
    <row r="24" spans="1:19" ht="33.75" customHeight="1" x14ac:dyDescent="0.45">
      <c r="A24" s="6" t="s">
        <v>156</v>
      </c>
      <c r="C24" s="7" t="s">
        <v>146</v>
      </c>
      <c r="E24" s="7" t="s">
        <v>153</v>
      </c>
      <c r="G24" s="7" t="s">
        <v>157</v>
      </c>
      <c r="I24" s="17">
        <v>0</v>
      </c>
      <c r="K24" s="17">
        <v>0</v>
      </c>
      <c r="M24" s="17">
        <v>0</v>
      </c>
      <c r="N24" s="7"/>
      <c r="O24" s="8">
        <v>10959903799</v>
      </c>
      <c r="Q24" s="20">
        <v>-449135</v>
      </c>
      <c r="S24" s="8">
        <v>10959454664</v>
      </c>
    </row>
    <row r="25" spans="1:19" ht="33.75" customHeight="1" x14ac:dyDescent="0.45">
      <c r="A25" s="6" t="s">
        <v>158</v>
      </c>
      <c r="C25" s="7" t="s">
        <v>146</v>
      </c>
      <c r="E25" s="7" t="s">
        <v>153</v>
      </c>
      <c r="G25" s="7" t="s">
        <v>157</v>
      </c>
      <c r="I25" s="17">
        <v>0</v>
      </c>
      <c r="K25" s="17">
        <v>0</v>
      </c>
      <c r="M25" s="17">
        <v>0</v>
      </c>
      <c r="N25" s="7"/>
      <c r="O25" s="8">
        <v>3024657534</v>
      </c>
      <c r="Q25" s="20">
        <v>-179654</v>
      </c>
      <c r="S25" s="8">
        <v>3024477880</v>
      </c>
    </row>
    <row r="26" spans="1:19" ht="33.75" customHeight="1" x14ac:dyDescent="0.45">
      <c r="A26" s="6" t="s">
        <v>159</v>
      </c>
      <c r="C26" s="7" t="s">
        <v>146</v>
      </c>
      <c r="E26" s="7" t="s">
        <v>153</v>
      </c>
      <c r="G26" s="7" t="s">
        <v>157</v>
      </c>
      <c r="I26" s="17">
        <v>0</v>
      </c>
      <c r="K26" s="17">
        <v>0</v>
      </c>
      <c r="M26" s="17">
        <v>0</v>
      </c>
      <c r="N26" s="7"/>
      <c r="O26" s="8">
        <v>2958904109</v>
      </c>
      <c r="Q26" s="20">
        <v>-179654</v>
      </c>
      <c r="S26" s="8">
        <v>2958724455</v>
      </c>
    </row>
    <row r="27" spans="1:19" ht="33.75" customHeight="1" x14ac:dyDescent="0.45">
      <c r="A27" s="6" t="s">
        <v>160</v>
      </c>
      <c r="C27" s="7" t="s">
        <v>146</v>
      </c>
      <c r="E27" s="7" t="s">
        <v>153</v>
      </c>
      <c r="G27" s="7" t="s">
        <v>157</v>
      </c>
      <c r="I27" s="17">
        <v>0</v>
      </c>
      <c r="K27" s="17">
        <v>0</v>
      </c>
      <c r="M27" s="17">
        <v>0</v>
      </c>
      <c r="N27" s="7"/>
      <c r="O27" s="8">
        <v>1183561644</v>
      </c>
      <c r="Q27" s="20">
        <v>-71862</v>
      </c>
      <c r="S27" s="8">
        <v>1183489782</v>
      </c>
    </row>
    <row r="28" spans="1:19" ht="33.75" customHeight="1" x14ac:dyDescent="0.45">
      <c r="A28" s="6" t="s">
        <v>161</v>
      </c>
      <c r="C28" s="7" t="s">
        <v>147</v>
      </c>
      <c r="E28" s="7" t="s">
        <v>162</v>
      </c>
      <c r="G28" s="7" t="s">
        <v>53</v>
      </c>
      <c r="I28" s="17">
        <v>0</v>
      </c>
      <c r="K28" s="17">
        <v>0</v>
      </c>
      <c r="M28" s="17">
        <v>0</v>
      </c>
      <c r="N28" s="7"/>
      <c r="O28" s="8">
        <v>533144153</v>
      </c>
      <c r="Q28" s="17">
        <v>0</v>
      </c>
      <c r="S28" s="8">
        <v>533144153</v>
      </c>
    </row>
    <row r="29" spans="1:19" ht="19.5" thickBot="1" x14ac:dyDescent="0.5">
      <c r="A29" s="4" t="s">
        <v>18</v>
      </c>
      <c r="I29" s="4">
        <f>SUM(I9:$I$28)</f>
        <v>3165861321</v>
      </c>
      <c r="K29" s="22">
        <f>SUM(K9:$K$28)</f>
        <v>0</v>
      </c>
      <c r="M29" s="4">
        <f>SUM(M9:$M$28)</f>
        <v>3165861321</v>
      </c>
      <c r="O29" s="4">
        <f>SUM(O9:$O$28)</f>
        <v>42308214811</v>
      </c>
      <c r="Q29" s="21">
        <f>SUM(Q9:$Q$28)</f>
        <v>-880305</v>
      </c>
      <c r="S29" s="4">
        <f>SUM(S9:$S$28)</f>
        <v>42307334506</v>
      </c>
    </row>
    <row r="30" spans="1:19" ht="19.5" thickTop="1" x14ac:dyDescent="0.45">
      <c r="I30" s="5"/>
      <c r="K30" s="5"/>
      <c r="M30" s="5"/>
      <c r="O30" s="5"/>
      <c r="Q30" s="5"/>
      <c r="S30" s="5"/>
    </row>
  </sheetData>
  <sheetProtection algorithmName="SHA-512" hashValue="T9sj1GhcWLOoN6I+8p1rR8w43HtMbwNCDJZF/KRgF7Rq94K6cITMUHvy7Y+//sT1YT+kNnCubv5LJwXlHJYvSw==" saltValue="AzeacUD7zLI7sV4rGGSThA==" spinCount="100000" sheet="1" objects="1" scenarios="1" autoFilter="0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rightToLeft="1" view="pageBreakPreview" zoomScale="60" zoomScaleNormal="100" workbookViewId="0">
      <selection activeCell="M31" sqref="M31"/>
    </sheetView>
  </sheetViews>
  <sheetFormatPr defaultRowHeight="18" x14ac:dyDescent="0.45"/>
  <cols>
    <col min="1" max="1" width="32.7109375" style="1" customWidth="1"/>
    <col min="2" max="2" width="1.42578125" style="1" customWidth="1"/>
    <col min="3" max="3" width="12.7109375" style="1" customWidth="1"/>
    <col min="4" max="4" width="1.42578125" style="1" customWidth="1"/>
    <col min="5" max="5" width="26.140625" style="1" bestFit="1" customWidth="1"/>
    <col min="6" max="6" width="1.42578125" style="1" customWidth="1"/>
    <col min="7" max="7" width="18.42578125" style="1" bestFit="1" customWidth="1"/>
    <col min="8" max="8" width="1.42578125" style="1" customWidth="1"/>
    <col min="9" max="9" width="17" style="1" customWidth="1"/>
    <col min="10" max="10" width="1.42578125" style="1" customWidth="1"/>
    <col min="11" max="11" width="15.5703125" style="1" bestFit="1" customWidth="1"/>
    <col min="12" max="12" width="1.42578125" style="1" customWidth="1"/>
    <col min="13" max="13" width="26.140625" style="1" bestFit="1" customWidth="1"/>
    <col min="14" max="14" width="1.42578125" style="1" customWidth="1"/>
    <col min="15" max="15" width="21.28515625" style="1" bestFit="1" customWidth="1"/>
    <col min="16" max="16" width="1.42578125" style="1" customWidth="1"/>
    <col min="17" max="17" width="18.28515625" style="1" bestFit="1" customWidth="1"/>
    <col min="18" max="16384" width="9.140625" style="1"/>
  </cols>
  <sheetData>
    <row r="1" spans="1:17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33" t="s">
        <v>114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34" t="s">
        <v>163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28" t="s">
        <v>130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42" x14ac:dyDescent="0.45">
      <c r="A8" s="11" t="s">
        <v>116</v>
      </c>
      <c r="C8" s="3" t="s">
        <v>9</v>
      </c>
      <c r="E8" s="3" t="s">
        <v>11</v>
      </c>
      <c r="G8" s="3" t="s">
        <v>164</v>
      </c>
      <c r="I8" s="3" t="s">
        <v>165</v>
      </c>
      <c r="K8" s="3" t="s">
        <v>9</v>
      </c>
      <c r="M8" s="3" t="s">
        <v>11</v>
      </c>
      <c r="O8" s="3" t="s">
        <v>164</v>
      </c>
      <c r="Q8" s="3" t="s">
        <v>165</v>
      </c>
    </row>
    <row r="9" spans="1:17" ht="15.75" customHeight="1" x14ac:dyDescent="0.45">
      <c r="A9" s="6" t="s">
        <v>166</v>
      </c>
      <c r="C9" s="19">
        <v>0</v>
      </c>
      <c r="D9" s="19"/>
      <c r="E9" s="19">
        <v>0</v>
      </c>
      <c r="F9" s="19"/>
      <c r="G9" s="19">
        <v>0</v>
      </c>
      <c r="H9" s="19"/>
      <c r="I9" s="19">
        <v>0</v>
      </c>
      <c r="J9" s="7"/>
      <c r="K9" s="8">
        <v>5220</v>
      </c>
      <c r="M9" s="8">
        <v>5220000000</v>
      </c>
      <c r="O9" s="8">
        <v>3861273019</v>
      </c>
      <c r="Q9" s="20">
        <v>1358726981</v>
      </c>
    </row>
    <row r="10" spans="1:17" ht="15.75" customHeight="1" x14ac:dyDescent="0.45">
      <c r="A10" s="6" t="s">
        <v>40</v>
      </c>
      <c r="C10" s="19">
        <v>0</v>
      </c>
      <c r="D10" s="19"/>
      <c r="E10" s="19">
        <v>0</v>
      </c>
      <c r="F10" s="19"/>
      <c r="G10" s="19">
        <v>0</v>
      </c>
      <c r="H10" s="19"/>
      <c r="I10" s="19">
        <v>0</v>
      </c>
      <c r="J10" s="7"/>
      <c r="K10" s="8">
        <v>2100</v>
      </c>
      <c r="M10" s="8">
        <v>2057507226</v>
      </c>
      <c r="O10" s="8">
        <v>2222254037</v>
      </c>
      <c r="Q10" s="20">
        <v>-164746811</v>
      </c>
    </row>
    <row r="11" spans="1:17" ht="15.75" customHeight="1" x14ac:dyDescent="0.45">
      <c r="A11" s="6" t="s">
        <v>50</v>
      </c>
      <c r="C11" s="8">
        <v>150000</v>
      </c>
      <c r="E11" s="8">
        <v>150000000000</v>
      </c>
      <c r="G11" s="8">
        <v>150024000000</v>
      </c>
      <c r="I11" s="20">
        <v>-24000000</v>
      </c>
      <c r="K11" s="8">
        <v>500000</v>
      </c>
      <c r="M11" s="8">
        <v>499851250000</v>
      </c>
      <c r="O11" s="8">
        <v>499931250000</v>
      </c>
      <c r="Q11" s="20">
        <v>-80000000</v>
      </c>
    </row>
    <row r="12" spans="1:17" ht="15.75" customHeight="1" x14ac:dyDescent="0.45">
      <c r="A12" s="6" t="s">
        <v>161</v>
      </c>
      <c r="C12" s="19">
        <v>0</v>
      </c>
      <c r="D12" s="19"/>
      <c r="E12" s="19">
        <v>0</v>
      </c>
      <c r="F12" s="19"/>
      <c r="G12" s="19">
        <v>0</v>
      </c>
      <c r="H12" s="19"/>
      <c r="I12" s="19">
        <v>0</v>
      </c>
      <c r="J12" s="7"/>
      <c r="K12" s="8">
        <v>4800</v>
      </c>
      <c r="M12" s="8">
        <v>4800000000</v>
      </c>
      <c r="O12" s="8">
        <v>4815706080</v>
      </c>
      <c r="Q12" s="20">
        <v>-15706080</v>
      </c>
    </row>
    <row r="13" spans="1:17" ht="15.75" customHeight="1" x14ac:dyDescent="0.45">
      <c r="A13" s="6" t="s">
        <v>62</v>
      </c>
      <c r="C13" s="19">
        <v>0</v>
      </c>
      <c r="D13" s="19"/>
      <c r="E13" s="19">
        <v>0</v>
      </c>
      <c r="F13" s="19"/>
      <c r="G13" s="19">
        <v>0</v>
      </c>
      <c r="H13" s="19"/>
      <c r="I13" s="19">
        <v>0</v>
      </c>
      <c r="J13" s="7"/>
      <c r="K13" s="8">
        <v>500</v>
      </c>
      <c r="M13" s="8">
        <v>489644750</v>
      </c>
      <c r="O13" s="8">
        <v>488639971</v>
      </c>
      <c r="Q13" s="20">
        <v>1004779</v>
      </c>
    </row>
    <row r="14" spans="1:17" ht="15.75" customHeight="1" x14ac:dyDescent="0.45">
      <c r="A14" s="6" t="s">
        <v>17</v>
      </c>
      <c r="C14" s="8">
        <v>200000</v>
      </c>
      <c r="E14" s="8">
        <v>1255045446</v>
      </c>
      <c r="G14" s="8">
        <v>1332094633</v>
      </c>
      <c r="I14" s="20">
        <v>-77049187</v>
      </c>
      <c r="K14" s="8">
        <v>1164584312</v>
      </c>
      <c r="M14" s="8">
        <v>15657284874903</v>
      </c>
      <c r="O14" s="8">
        <v>15547948016133</v>
      </c>
      <c r="Q14" s="20">
        <v>109336858770</v>
      </c>
    </row>
    <row r="15" spans="1:17" ht="15.75" customHeight="1" x14ac:dyDescent="0.45">
      <c r="A15" s="6" t="s">
        <v>65</v>
      </c>
      <c r="C15" s="19">
        <v>0</v>
      </c>
      <c r="D15" s="19"/>
      <c r="E15" s="19">
        <v>0</v>
      </c>
      <c r="F15" s="19"/>
      <c r="G15" s="19">
        <v>0</v>
      </c>
      <c r="H15" s="19"/>
      <c r="I15" s="19">
        <v>0</v>
      </c>
      <c r="J15" s="7"/>
      <c r="K15" s="8">
        <v>1000</v>
      </c>
      <c r="M15" s="8">
        <v>684503375</v>
      </c>
      <c r="O15" s="8">
        <v>659024875</v>
      </c>
      <c r="Q15" s="20">
        <v>25478500</v>
      </c>
    </row>
    <row r="16" spans="1:17" ht="18.75" x14ac:dyDescent="0.45">
      <c r="A16" s="4" t="s">
        <v>18</v>
      </c>
      <c r="C16" s="4">
        <f>SUM(C9:$C$15)</f>
        <v>350000</v>
      </c>
      <c r="E16" s="4">
        <f>SUM(E9:$E$15)</f>
        <v>151255045446</v>
      </c>
      <c r="G16" s="4">
        <f>SUM(G9:$G$15)</f>
        <v>151356094633</v>
      </c>
      <c r="I16" s="21">
        <f>SUM(I9:$I$15)</f>
        <v>-101049187</v>
      </c>
      <c r="K16" s="4">
        <f>SUM(K9:$K$15)</f>
        <v>1165097932</v>
      </c>
      <c r="M16" s="4">
        <f>SUM(M9:$M$15)</f>
        <v>16170387780254</v>
      </c>
      <c r="O16" s="4">
        <f>SUM(O9:$O$15)</f>
        <v>16059926164115</v>
      </c>
      <c r="Q16" s="21">
        <f>SUM(Q9:$Q$15)</f>
        <v>110461616139</v>
      </c>
    </row>
    <row r="17" spans="1:17" ht="18.75" x14ac:dyDescent="0.45">
      <c r="C17" s="5"/>
      <c r="E17" s="5"/>
      <c r="G17" s="5"/>
      <c r="I17" s="5"/>
      <c r="K17" s="5"/>
      <c r="M17" s="5"/>
      <c r="O17" s="5"/>
      <c r="Q17" s="5"/>
    </row>
    <row r="19" spans="1:17" ht="18.75" x14ac:dyDescent="0.45">
      <c r="A19" s="35" t="s">
        <v>167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</sheetData>
  <sheetProtection algorithmName="SHA-512" hashValue="ov2l3ZscIZcGPF5rVs9Mu7AvguiyIbAOLZrar5WzXLkyVV2HNOLYZYD/l++X8kgWTefbKhF9w+7ih/HSSE316w==" saltValue="5XfNHLy4/XZ397fgciWd4w==" spinCount="100000" sheet="1" objects="1" scenarios="1" selectLockedCells="1" selectUnlockedCells="1"/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rightToLeft="1" view="pageBreakPreview" zoomScale="60" zoomScaleNormal="100" workbookViewId="0">
      <selection sqref="A1:Q23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8.5703125" style="1" bestFit="1" customWidth="1"/>
    <col min="6" max="6" width="1.42578125" style="1" customWidth="1"/>
    <col min="7" max="7" width="18.5703125" style="1" bestFit="1" customWidth="1"/>
    <col min="8" max="8" width="1.42578125" style="1" customWidth="1"/>
    <col min="9" max="9" width="19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5703125" style="1" bestFit="1" customWidth="1"/>
    <col min="14" max="14" width="1.42578125" style="1" customWidth="1"/>
    <col min="15" max="15" width="18.7109375" style="1" bestFit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33" t="s">
        <v>114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34" t="s">
        <v>168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28" t="s">
        <v>130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42" x14ac:dyDescent="0.45">
      <c r="A8" s="11" t="s">
        <v>116</v>
      </c>
      <c r="C8" s="3" t="s">
        <v>9</v>
      </c>
      <c r="E8" s="3" t="s">
        <v>11</v>
      </c>
      <c r="G8" s="3" t="s">
        <v>164</v>
      </c>
      <c r="I8" s="3" t="s">
        <v>169</v>
      </c>
      <c r="K8" s="3" t="s">
        <v>9</v>
      </c>
      <c r="M8" s="3" t="s">
        <v>11</v>
      </c>
      <c r="O8" s="3" t="s">
        <v>164</v>
      </c>
      <c r="Q8" s="3" t="s">
        <v>169</v>
      </c>
    </row>
    <row r="9" spans="1:17" ht="37.5" x14ac:dyDescent="0.45">
      <c r="A9" s="6" t="s">
        <v>34</v>
      </c>
      <c r="C9" s="8">
        <v>150000</v>
      </c>
      <c r="E9" s="8">
        <v>149891250000</v>
      </c>
      <c r="G9" s="20">
        <v>150068750000</v>
      </c>
      <c r="I9" s="20">
        <v>-177500000</v>
      </c>
      <c r="K9" s="8">
        <v>150000</v>
      </c>
      <c r="M9" s="8">
        <v>149891250000</v>
      </c>
      <c r="O9" s="8">
        <v>150068750000</v>
      </c>
      <c r="Q9" s="20">
        <v>-177500000</v>
      </c>
    </row>
    <row r="10" spans="1:17" ht="37.5" x14ac:dyDescent="0.45">
      <c r="A10" s="6" t="s">
        <v>40</v>
      </c>
      <c r="C10" s="8">
        <v>4000</v>
      </c>
      <c r="E10" s="8">
        <v>3997100000</v>
      </c>
      <c r="G10" s="20">
        <v>4037071000</v>
      </c>
      <c r="I10" s="20">
        <v>-39971000</v>
      </c>
      <c r="K10" s="8">
        <v>4000</v>
      </c>
      <c r="M10" s="8">
        <v>3997100000</v>
      </c>
      <c r="O10" s="8">
        <v>3518287194</v>
      </c>
      <c r="Q10" s="20">
        <v>478812806</v>
      </c>
    </row>
    <row r="11" spans="1:17" ht="37.5" x14ac:dyDescent="0.45">
      <c r="A11" s="6" t="s">
        <v>44</v>
      </c>
      <c r="C11" s="8">
        <v>24920</v>
      </c>
      <c r="E11" s="8">
        <v>24901933000</v>
      </c>
      <c r="G11" s="20">
        <v>24105071144</v>
      </c>
      <c r="I11" s="20">
        <v>796861856</v>
      </c>
      <c r="K11" s="8">
        <v>24920</v>
      </c>
      <c r="M11" s="8">
        <v>24901933000</v>
      </c>
      <c r="O11" s="8">
        <v>22719303474</v>
      </c>
      <c r="Q11" s="20">
        <v>2182629526</v>
      </c>
    </row>
    <row r="12" spans="1:17" ht="37.5" x14ac:dyDescent="0.45">
      <c r="A12" s="6" t="s">
        <v>47</v>
      </c>
      <c r="C12" s="8">
        <v>2100</v>
      </c>
      <c r="E12" s="8">
        <v>2098477500</v>
      </c>
      <c r="G12" s="20">
        <v>2140447050</v>
      </c>
      <c r="I12" s="20">
        <v>-41969550</v>
      </c>
      <c r="K12" s="8">
        <v>2100</v>
      </c>
      <c r="M12" s="8">
        <v>2098477500</v>
      </c>
      <c r="O12" s="8">
        <v>2140447050</v>
      </c>
      <c r="Q12" s="20">
        <v>-41969550</v>
      </c>
    </row>
    <row r="13" spans="1:17" ht="37.5" x14ac:dyDescent="0.45">
      <c r="A13" s="6" t="s">
        <v>50</v>
      </c>
      <c r="C13" s="17">
        <v>0</v>
      </c>
      <c r="D13" s="16"/>
      <c r="E13" s="17">
        <v>0</v>
      </c>
      <c r="G13" s="20">
        <v>-807260625</v>
      </c>
      <c r="I13" s="20">
        <v>807260625</v>
      </c>
      <c r="K13" s="24">
        <v>0</v>
      </c>
      <c r="L13" s="25"/>
      <c r="M13" s="24">
        <v>0</v>
      </c>
      <c r="N13" s="25"/>
      <c r="O13" s="24">
        <v>0</v>
      </c>
      <c r="P13" s="25"/>
      <c r="Q13" s="24">
        <v>0</v>
      </c>
    </row>
    <row r="14" spans="1:17" ht="37.5" x14ac:dyDescent="0.45">
      <c r="A14" s="6" t="s">
        <v>54</v>
      </c>
      <c r="C14" s="8">
        <v>17000</v>
      </c>
      <c r="E14" s="8">
        <v>10617296875</v>
      </c>
      <c r="G14" s="20">
        <v>10617296875</v>
      </c>
      <c r="I14" s="17">
        <v>0</v>
      </c>
      <c r="K14" s="8">
        <v>17000</v>
      </c>
      <c r="M14" s="8">
        <v>10617296875</v>
      </c>
      <c r="O14" s="8">
        <v>10617296875</v>
      </c>
      <c r="Q14" s="17">
        <v>0</v>
      </c>
    </row>
    <row r="15" spans="1:17" ht="37.5" x14ac:dyDescent="0.45">
      <c r="A15" s="6" t="s">
        <v>58</v>
      </c>
      <c r="C15" s="8">
        <v>2810</v>
      </c>
      <c r="E15" s="8">
        <v>2690028314</v>
      </c>
      <c r="G15" s="20">
        <v>2690028314</v>
      </c>
      <c r="I15" s="17">
        <v>0</v>
      </c>
      <c r="K15" s="8">
        <v>2810</v>
      </c>
      <c r="M15" s="8">
        <v>2690028314</v>
      </c>
      <c r="O15" s="8">
        <v>2695644240</v>
      </c>
      <c r="Q15" s="20">
        <v>-5615926</v>
      </c>
    </row>
    <row r="16" spans="1:17" ht="37.5" x14ac:dyDescent="0.45">
      <c r="A16" s="6" t="s">
        <v>62</v>
      </c>
      <c r="C16" s="8">
        <v>19000</v>
      </c>
      <c r="E16" s="8">
        <v>18929266325</v>
      </c>
      <c r="G16" s="20">
        <v>18929266325</v>
      </c>
      <c r="I16" s="17">
        <v>0</v>
      </c>
      <c r="K16" s="8">
        <v>19000</v>
      </c>
      <c r="M16" s="8">
        <v>18929266325</v>
      </c>
      <c r="O16" s="8">
        <v>18581818408</v>
      </c>
      <c r="Q16" s="20">
        <v>347447917</v>
      </c>
    </row>
    <row r="17" spans="1:17" ht="18.75" x14ac:dyDescent="0.45">
      <c r="A17" s="6" t="s">
        <v>17</v>
      </c>
      <c r="C17" s="8">
        <v>513049709</v>
      </c>
      <c r="E17" s="8">
        <v>3301529055464</v>
      </c>
      <c r="G17" s="20">
        <v>3402016594707</v>
      </c>
      <c r="I17" s="20">
        <v>-100487539243</v>
      </c>
      <c r="K17" s="8">
        <v>513049709</v>
      </c>
      <c r="M17" s="8">
        <v>3301529055464</v>
      </c>
      <c r="O17" s="8">
        <v>3418910908927</v>
      </c>
      <c r="Q17" s="20">
        <v>-117381853463</v>
      </c>
    </row>
    <row r="18" spans="1:17" ht="37.5" x14ac:dyDescent="0.45">
      <c r="A18" s="6" t="s">
        <v>65</v>
      </c>
      <c r="C18" s="8">
        <v>21500</v>
      </c>
      <c r="E18" s="8">
        <v>14716822562</v>
      </c>
      <c r="G18" s="20">
        <v>14716822562</v>
      </c>
      <c r="I18" s="17">
        <v>0</v>
      </c>
      <c r="K18" s="8">
        <v>21500</v>
      </c>
      <c r="M18" s="8">
        <v>14716822562</v>
      </c>
      <c r="O18" s="8">
        <v>14179712250</v>
      </c>
      <c r="Q18" s="20">
        <v>537110312</v>
      </c>
    </row>
    <row r="19" spans="1:17" ht="37.5" x14ac:dyDescent="0.45">
      <c r="A19" s="6" t="s">
        <v>69</v>
      </c>
      <c r="C19" s="8">
        <v>200</v>
      </c>
      <c r="E19" s="8">
        <v>192460365</v>
      </c>
      <c r="G19" s="20">
        <v>192460365</v>
      </c>
      <c r="I19" s="17">
        <v>0</v>
      </c>
      <c r="K19" s="8">
        <v>200</v>
      </c>
      <c r="M19" s="8">
        <v>192460365</v>
      </c>
      <c r="O19" s="8">
        <v>190538040</v>
      </c>
      <c r="Q19" s="20">
        <v>1922325</v>
      </c>
    </row>
    <row r="20" spans="1:17" ht="18.75" x14ac:dyDescent="0.45">
      <c r="A20" s="4" t="s">
        <v>18</v>
      </c>
      <c r="C20" s="4">
        <f>SUM(C9:$C$19)</f>
        <v>513291239</v>
      </c>
      <c r="E20" s="4">
        <f>SUM(E9:$E$19)</f>
        <v>3529563690405</v>
      </c>
      <c r="G20" s="21">
        <f>SUM(G9:$G$19)</f>
        <v>3628706547717</v>
      </c>
      <c r="I20" s="21">
        <f>SUM(I9:$I$19)</f>
        <v>-99142857312</v>
      </c>
      <c r="K20" s="4">
        <f>SUM(K9:$K$19)</f>
        <v>513291239</v>
      </c>
      <c r="M20" s="4">
        <f>SUM(M9:$M$19)</f>
        <v>3529563690405</v>
      </c>
      <c r="O20" s="4">
        <f>SUM(O9:$O$19)</f>
        <v>3643622706458</v>
      </c>
      <c r="Q20" s="21">
        <f>SUM(Q9:$Q$19)</f>
        <v>-114059016053</v>
      </c>
    </row>
    <row r="21" spans="1:17" ht="18.75" x14ac:dyDescent="0.45">
      <c r="C21" s="5"/>
      <c r="E21" s="5"/>
      <c r="G21" s="5"/>
      <c r="I21" s="5"/>
      <c r="K21" s="5"/>
      <c r="M21" s="5"/>
      <c r="O21" s="5"/>
      <c r="Q21" s="5"/>
    </row>
    <row r="23" spans="1:17" ht="18.75" x14ac:dyDescent="0.45">
      <c r="A23" s="35" t="s">
        <v>167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/>
    </row>
  </sheetData>
  <sheetProtection algorithmName="SHA-512" hashValue="wHm4VY9t+EyQru/TuM1Hm768fpXwoiH0YG56e1q31qvecHJl2Cqjdig0svSQpDItrzUJZ3AHw+WgPoCuyz29IQ==" saltValue="ltskKnW01mwZkrrPDkegxA==" spinCount="100000" sheet="1" objects="1" scenarios="1" selectLockedCells="1" selectUnlockedCells="1"/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="60" zoomScaleNormal="100" workbookViewId="0">
      <selection sqref="A1:U1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0.100000000000001" customHeight="1" x14ac:dyDescent="0.45">
      <c r="A2" s="33" t="s">
        <v>114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5" spans="1:21" ht="21" x14ac:dyDescent="0.45">
      <c r="A5" s="34" t="s">
        <v>170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7" spans="1:21" ht="21" x14ac:dyDescent="0.45">
      <c r="C7" s="28" t="s">
        <v>130</v>
      </c>
      <c r="D7" s="29"/>
      <c r="E7" s="29"/>
      <c r="F7" s="29"/>
      <c r="G7" s="29"/>
      <c r="H7" s="29"/>
      <c r="I7" s="29"/>
      <c r="J7" s="29"/>
      <c r="K7" s="29"/>
      <c r="M7" s="28" t="s">
        <v>7</v>
      </c>
      <c r="N7" s="29"/>
      <c r="O7" s="29"/>
      <c r="P7" s="29"/>
      <c r="Q7" s="29"/>
      <c r="R7" s="29"/>
      <c r="S7" s="29"/>
      <c r="T7" s="29"/>
      <c r="U7" s="29"/>
    </row>
    <row r="8" spans="1:21" ht="63" x14ac:dyDescent="0.45">
      <c r="A8" s="2" t="s">
        <v>171</v>
      </c>
      <c r="C8" s="3" t="s">
        <v>128</v>
      </c>
      <c r="E8" s="3" t="s">
        <v>172</v>
      </c>
      <c r="G8" s="3" t="s">
        <v>173</v>
      </c>
      <c r="I8" s="3" t="s">
        <v>174</v>
      </c>
      <c r="K8" s="3" t="s">
        <v>175</v>
      </c>
      <c r="M8" s="3" t="s">
        <v>128</v>
      </c>
      <c r="O8" s="3" t="s">
        <v>172</v>
      </c>
      <c r="Q8" s="3" t="s">
        <v>173</v>
      </c>
      <c r="S8" s="3" t="s">
        <v>174</v>
      </c>
      <c r="U8" s="3" t="s">
        <v>175</v>
      </c>
    </row>
    <row r="9" spans="1:21" ht="18.75" x14ac:dyDescent="0.45">
      <c r="A9" s="6" t="s">
        <v>17</v>
      </c>
      <c r="C9" s="8">
        <v>0</v>
      </c>
      <c r="E9" s="8">
        <v>-100487539243</v>
      </c>
      <c r="G9" s="20">
        <v>-77049187</v>
      </c>
      <c r="H9" s="23"/>
      <c r="I9" s="20">
        <v>-100564588430</v>
      </c>
      <c r="K9" s="9">
        <v>1.0466968623652568</v>
      </c>
      <c r="M9" s="8">
        <v>342177050320</v>
      </c>
      <c r="O9" s="20">
        <v>-117381853463</v>
      </c>
      <c r="Q9" s="8">
        <v>109336858770</v>
      </c>
      <c r="S9" s="8">
        <v>334132055627</v>
      </c>
      <c r="U9" s="9">
        <v>0.87724521083557705</v>
      </c>
    </row>
    <row r="10" spans="1:21" ht="18.75" x14ac:dyDescent="0.45">
      <c r="A10" s="4" t="s">
        <v>18</v>
      </c>
      <c r="C10" s="4">
        <f>SUM(C9:$C$9)</f>
        <v>0</v>
      </c>
      <c r="E10" s="4">
        <f>SUM(E9:$E$9)</f>
        <v>-100487539243</v>
      </c>
      <c r="G10" s="21">
        <f>SUM(G9:$G$9)</f>
        <v>-77049187</v>
      </c>
      <c r="H10" s="23"/>
      <c r="I10" s="21">
        <f>SUM(I9:$I$9)</f>
        <v>-100564588430</v>
      </c>
      <c r="K10" s="10">
        <f>SUM(K9:$K$9)</f>
        <v>1.0466968623652568</v>
      </c>
      <c r="M10" s="4">
        <f>SUM(M9:$M$9)</f>
        <v>342177050320</v>
      </c>
      <c r="O10" s="21">
        <f>SUM(O9:$O$9)</f>
        <v>-117381853463</v>
      </c>
      <c r="Q10" s="4">
        <f>SUM(Q9:$Q$9)</f>
        <v>109336858770</v>
      </c>
      <c r="S10" s="4">
        <f>SUM(S9:$S$9)</f>
        <v>334132055627</v>
      </c>
      <c r="U10" s="10">
        <f>SUM(U9:$U$9)</f>
        <v>0.87724521083557705</v>
      </c>
    </row>
    <row r="11" spans="1:21" ht="18.75" x14ac:dyDescent="0.45">
      <c r="C11" s="5"/>
      <c r="E11" s="5"/>
      <c r="G11" s="5"/>
      <c r="I11" s="5"/>
      <c r="K11" s="5"/>
      <c r="M11" s="5"/>
      <c r="O11" s="5"/>
      <c r="Q11" s="5"/>
      <c r="S11" s="5"/>
      <c r="U11" s="5"/>
    </row>
  </sheetData>
  <sheetProtection algorithmName="SHA-512" hashValue="Ee6+yJIH2wLBwi6TLBqhAGWTAnuktzo39AcI9SF9ierSfYUuIA+cL/09HtI/JIeBO6ibvvSvDLComaVYWUb85A==" saltValue="LEQcNWIWL0yz6gEODyd7lA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rightToLeft="1" view="pageBreakPreview" zoomScale="60" zoomScaleNormal="100" workbookViewId="0">
      <selection sqref="A1:Q22"/>
    </sheetView>
  </sheetViews>
  <sheetFormatPr defaultRowHeight="18" x14ac:dyDescent="0.45"/>
  <cols>
    <col min="1" max="1" width="37.710937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33" t="s">
        <v>114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34" t="s">
        <v>176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28" t="s">
        <v>130</v>
      </c>
      <c r="D7" s="29"/>
      <c r="E7" s="29"/>
      <c r="F7" s="29"/>
      <c r="G7" s="29"/>
      <c r="H7" s="29"/>
      <c r="I7" s="29"/>
      <c r="J7" s="29"/>
      <c r="K7" s="29"/>
      <c r="M7" s="28" t="s">
        <v>7</v>
      </c>
      <c r="N7" s="29"/>
      <c r="O7" s="29"/>
      <c r="P7" s="29"/>
      <c r="Q7" s="29"/>
    </row>
    <row r="8" spans="1:17" ht="21" x14ac:dyDescent="0.45">
      <c r="C8" s="3" t="s">
        <v>177</v>
      </c>
      <c r="E8" s="3" t="s">
        <v>172</v>
      </c>
      <c r="G8" s="3" t="s">
        <v>173</v>
      </c>
      <c r="I8" s="3" t="s">
        <v>18</v>
      </c>
      <c r="K8" s="3" t="s">
        <v>177</v>
      </c>
      <c r="M8" s="3" t="s">
        <v>172</v>
      </c>
      <c r="O8" s="3" t="s">
        <v>173</v>
      </c>
      <c r="Q8" s="3" t="s">
        <v>18</v>
      </c>
    </row>
    <row r="9" spans="1:17" ht="29.25" customHeight="1" x14ac:dyDescent="0.45">
      <c r="A9" s="6" t="s">
        <v>34</v>
      </c>
      <c r="C9" s="8">
        <v>195309835</v>
      </c>
      <c r="E9" s="20">
        <v>-177500000</v>
      </c>
      <c r="F9" s="23"/>
      <c r="G9" s="17">
        <v>0</v>
      </c>
      <c r="H9" s="23"/>
      <c r="I9" s="20">
        <v>17809835</v>
      </c>
      <c r="J9" s="23"/>
      <c r="K9" s="20">
        <v>195309835</v>
      </c>
      <c r="L9" s="23"/>
      <c r="M9" s="20">
        <v>-177500000</v>
      </c>
      <c r="N9" s="23"/>
      <c r="O9" s="17">
        <v>0</v>
      </c>
      <c r="P9" s="23"/>
      <c r="Q9" s="20">
        <v>17809835</v>
      </c>
    </row>
    <row r="10" spans="1:17" ht="29.25" customHeight="1" x14ac:dyDescent="0.45">
      <c r="A10" s="6" t="s">
        <v>40</v>
      </c>
      <c r="C10" s="8">
        <v>53123209</v>
      </c>
      <c r="E10" s="20">
        <v>-39971000</v>
      </c>
      <c r="F10" s="23"/>
      <c r="G10" s="17">
        <v>0</v>
      </c>
      <c r="H10" s="23"/>
      <c r="I10" s="20">
        <v>13152209</v>
      </c>
      <c r="J10" s="23"/>
      <c r="K10" s="20">
        <v>510522083</v>
      </c>
      <c r="L10" s="23"/>
      <c r="M10" s="20">
        <v>478812806</v>
      </c>
      <c r="N10" s="23"/>
      <c r="O10" s="20">
        <v>-164746811</v>
      </c>
      <c r="P10" s="23"/>
      <c r="Q10" s="20">
        <v>824588078</v>
      </c>
    </row>
    <row r="11" spans="1:17" ht="29.25" customHeight="1" x14ac:dyDescent="0.45">
      <c r="A11" s="6" t="s">
        <v>44</v>
      </c>
      <c r="C11" s="8">
        <v>329317231</v>
      </c>
      <c r="E11" s="20">
        <v>796861856</v>
      </c>
      <c r="F11" s="23"/>
      <c r="G11" s="17">
        <v>0</v>
      </c>
      <c r="H11" s="23"/>
      <c r="I11" s="20">
        <v>1126179087</v>
      </c>
      <c r="J11" s="23"/>
      <c r="K11" s="20">
        <v>2987960811</v>
      </c>
      <c r="L11" s="23"/>
      <c r="M11" s="20">
        <v>2182629526</v>
      </c>
      <c r="N11" s="23"/>
      <c r="O11" s="17">
        <v>0</v>
      </c>
      <c r="P11" s="23"/>
      <c r="Q11" s="20">
        <v>5170590337</v>
      </c>
    </row>
    <row r="12" spans="1:17" ht="29.25" customHeight="1" x14ac:dyDescent="0.45">
      <c r="A12" s="6" t="s">
        <v>47</v>
      </c>
      <c r="C12" s="8">
        <v>27790286</v>
      </c>
      <c r="E12" s="20">
        <v>-41969550</v>
      </c>
      <c r="F12" s="23"/>
      <c r="G12" s="17">
        <v>0</v>
      </c>
      <c r="H12" s="23"/>
      <c r="I12" s="20">
        <v>-14179264</v>
      </c>
      <c r="J12" s="23"/>
      <c r="K12" s="20">
        <v>253377861</v>
      </c>
      <c r="L12" s="23"/>
      <c r="M12" s="20">
        <v>-41969550</v>
      </c>
      <c r="N12" s="23"/>
      <c r="O12" s="17">
        <v>0</v>
      </c>
      <c r="P12" s="23"/>
      <c r="Q12" s="20">
        <v>211408311</v>
      </c>
    </row>
    <row r="13" spans="1:17" ht="29.25" customHeight="1" x14ac:dyDescent="0.45">
      <c r="A13" s="6" t="s">
        <v>50</v>
      </c>
      <c r="C13" s="8">
        <v>1648122816</v>
      </c>
      <c r="E13" s="20">
        <v>807260625</v>
      </c>
      <c r="F13" s="23"/>
      <c r="G13" s="20">
        <v>-24000000</v>
      </c>
      <c r="H13" s="23"/>
      <c r="I13" s="20">
        <v>2431383441</v>
      </c>
      <c r="J13" s="23"/>
      <c r="K13" s="20">
        <v>11047860342</v>
      </c>
      <c r="L13" s="23"/>
      <c r="M13" s="17">
        <v>0</v>
      </c>
      <c r="N13" s="23"/>
      <c r="O13" s="20">
        <v>-80000000</v>
      </c>
      <c r="P13" s="23"/>
      <c r="Q13" s="20">
        <v>10967860342</v>
      </c>
    </row>
    <row r="14" spans="1:17" ht="29.25" customHeight="1" x14ac:dyDescent="0.45">
      <c r="A14" s="6" t="s">
        <v>54</v>
      </c>
      <c r="C14" s="8">
        <v>248436885</v>
      </c>
      <c r="E14" s="17">
        <v>0</v>
      </c>
      <c r="F14" s="23"/>
      <c r="G14" s="17">
        <v>0</v>
      </c>
      <c r="H14" s="23"/>
      <c r="I14" s="20">
        <v>248436885</v>
      </c>
      <c r="J14" s="23"/>
      <c r="K14" s="20">
        <v>2277110013</v>
      </c>
      <c r="L14" s="23"/>
      <c r="M14" s="17">
        <v>0</v>
      </c>
      <c r="N14" s="23"/>
      <c r="O14" s="17">
        <v>0</v>
      </c>
      <c r="P14" s="23"/>
      <c r="Q14" s="20">
        <v>2277110013</v>
      </c>
    </row>
    <row r="15" spans="1:17" ht="29.25" customHeight="1" x14ac:dyDescent="0.45">
      <c r="A15" s="6" t="s">
        <v>58</v>
      </c>
      <c r="C15" s="8">
        <v>42554932</v>
      </c>
      <c r="E15" s="17">
        <v>0</v>
      </c>
      <c r="F15" s="23"/>
      <c r="G15" s="17">
        <v>0</v>
      </c>
      <c r="H15" s="23"/>
      <c r="I15" s="20">
        <v>42554932</v>
      </c>
      <c r="J15" s="23"/>
      <c r="K15" s="20">
        <v>381422978</v>
      </c>
      <c r="L15" s="23"/>
      <c r="M15" s="20">
        <v>-5615926</v>
      </c>
      <c r="N15" s="23"/>
      <c r="O15" s="17">
        <v>0</v>
      </c>
      <c r="P15" s="23"/>
      <c r="Q15" s="20">
        <v>375807052</v>
      </c>
    </row>
    <row r="16" spans="1:17" ht="29.25" customHeight="1" x14ac:dyDescent="0.45">
      <c r="A16" s="6" t="s">
        <v>62</v>
      </c>
      <c r="C16" s="8">
        <v>287168184</v>
      </c>
      <c r="E16" s="17">
        <v>0</v>
      </c>
      <c r="F16" s="23"/>
      <c r="G16" s="17">
        <v>0</v>
      </c>
      <c r="H16" s="23"/>
      <c r="I16" s="20">
        <v>287168184</v>
      </c>
      <c r="J16" s="23"/>
      <c r="K16" s="20">
        <v>2628068247</v>
      </c>
      <c r="L16" s="23"/>
      <c r="M16" s="20">
        <v>347447917</v>
      </c>
      <c r="N16" s="23"/>
      <c r="O16" s="20">
        <v>1004779</v>
      </c>
      <c r="P16" s="23"/>
      <c r="Q16" s="20">
        <v>2976520943</v>
      </c>
    </row>
    <row r="17" spans="1:17" ht="29.25" customHeight="1" x14ac:dyDescent="0.45">
      <c r="A17" s="6" t="s">
        <v>65</v>
      </c>
      <c r="C17" s="8">
        <v>328241392</v>
      </c>
      <c r="E17" s="17">
        <v>0</v>
      </c>
      <c r="F17" s="23"/>
      <c r="G17" s="17">
        <v>0</v>
      </c>
      <c r="H17" s="23"/>
      <c r="I17" s="20">
        <v>328241392</v>
      </c>
      <c r="J17" s="23"/>
      <c r="K17" s="20">
        <v>3014306775</v>
      </c>
      <c r="L17" s="23"/>
      <c r="M17" s="20">
        <v>537110312</v>
      </c>
      <c r="N17" s="23"/>
      <c r="O17" s="20">
        <v>25478500</v>
      </c>
      <c r="P17" s="23"/>
      <c r="Q17" s="20">
        <v>3576895587</v>
      </c>
    </row>
    <row r="18" spans="1:17" ht="29.25" customHeight="1" x14ac:dyDescent="0.45">
      <c r="A18" s="6" t="s">
        <v>69</v>
      </c>
      <c r="C18" s="8">
        <v>3222652</v>
      </c>
      <c r="E18" s="17">
        <v>0</v>
      </c>
      <c r="F18" s="23"/>
      <c r="G18" s="17">
        <v>0</v>
      </c>
      <c r="H18" s="23"/>
      <c r="I18" s="20">
        <v>3222652</v>
      </c>
      <c r="J18" s="23"/>
      <c r="K18" s="20">
        <v>10947700</v>
      </c>
      <c r="L18" s="23"/>
      <c r="M18" s="20">
        <v>1922325</v>
      </c>
      <c r="N18" s="23"/>
      <c r="O18" s="17">
        <v>0</v>
      </c>
      <c r="P18" s="23"/>
      <c r="Q18" s="20">
        <v>12870025</v>
      </c>
    </row>
    <row r="19" spans="1:17" ht="29.25" customHeight="1" x14ac:dyDescent="0.45">
      <c r="A19" s="6" t="s">
        <v>166</v>
      </c>
      <c r="C19" s="16"/>
      <c r="E19" s="17">
        <v>0</v>
      </c>
      <c r="F19" s="23"/>
      <c r="G19" s="17">
        <v>0</v>
      </c>
      <c r="H19" s="23"/>
      <c r="I19" s="17">
        <v>0</v>
      </c>
      <c r="J19" s="20"/>
      <c r="K19" s="17">
        <v>0</v>
      </c>
      <c r="L19" s="23"/>
      <c r="M19" s="17">
        <v>0</v>
      </c>
      <c r="N19" s="23"/>
      <c r="O19" s="20">
        <v>1358726981</v>
      </c>
      <c r="P19" s="23"/>
      <c r="Q19" s="20">
        <v>1358726981</v>
      </c>
    </row>
    <row r="20" spans="1:17" ht="29.25" customHeight="1" x14ac:dyDescent="0.45">
      <c r="A20" s="6" t="s">
        <v>161</v>
      </c>
      <c r="C20" s="16"/>
      <c r="E20" s="17">
        <v>0</v>
      </c>
      <c r="F20" s="23"/>
      <c r="G20" s="17">
        <v>0</v>
      </c>
      <c r="H20" s="23"/>
      <c r="I20" s="17">
        <v>0</v>
      </c>
      <c r="J20" s="20"/>
      <c r="K20" s="20">
        <v>533144153</v>
      </c>
      <c r="L20" s="23"/>
      <c r="M20" s="17">
        <v>0</v>
      </c>
      <c r="N20" s="23"/>
      <c r="O20" s="20">
        <v>-15706080</v>
      </c>
      <c r="P20" s="23"/>
      <c r="Q20" s="20">
        <v>517438073</v>
      </c>
    </row>
    <row r="21" spans="1:17" ht="30.75" customHeight="1" x14ac:dyDescent="0.45">
      <c r="A21" s="4" t="s">
        <v>18</v>
      </c>
      <c r="C21" s="4">
        <f>SUM(C9:$C$20)</f>
        <v>3163287422</v>
      </c>
      <c r="E21" s="21">
        <f>SUM(E9:$E$20)</f>
        <v>1344681931</v>
      </c>
      <c r="F21" s="23"/>
      <c r="G21" s="21">
        <f>SUM(G9:$G$20)</f>
        <v>-24000000</v>
      </c>
      <c r="H21" s="23"/>
      <c r="I21" s="21">
        <f>SUM(I9:$I$20)</f>
        <v>4483969353</v>
      </c>
      <c r="J21" s="23"/>
      <c r="K21" s="21">
        <f>SUM(K9:$K$20)</f>
        <v>23840030798</v>
      </c>
      <c r="L21" s="23"/>
      <c r="M21" s="21">
        <f>SUM(M9:$M$20)</f>
        <v>3322837410</v>
      </c>
      <c r="N21" s="23"/>
      <c r="O21" s="21">
        <f>SUM(O9:$O$20)</f>
        <v>1124757369</v>
      </c>
      <c r="P21" s="23"/>
      <c r="Q21" s="21">
        <f>SUM(Q9:$Q$20)</f>
        <v>28287625577</v>
      </c>
    </row>
    <row r="22" spans="1:17" ht="18.75" x14ac:dyDescent="0.45">
      <c r="C22" s="5"/>
      <c r="E22" s="5"/>
      <c r="G22" s="5"/>
      <c r="I22" s="5"/>
      <c r="K22" s="5"/>
      <c r="M22" s="5"/>
      <c r="O22" s="5"/>
      <c r="Q22" s="5"/>
    </row>
  </sheetData>
  <sheetProtection algorithmName="SHA-512" hashValue="GtIIOyk6IQ9qBuumHbw+RIgb71wbShzrhdyil0qIzNWO/BmpK3nu7LOnAsZW865flPtjJ+rH24Ei/H0dw/CW1g==" saltValue="R28ceNLn8pYFd7R0rCv2aA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rightToLeft="1" view="pageBreakPreview" zoomScale="60" zoomScaleNormal="100" workbookViewId="0">
      <selection sqref="A1:K20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0.100000000000001" customHeight="1" x14ac:dyDescent="0.45">
      <c r="A2" s="33" t="s">
        <v>114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5" spans="1:11" ht="21" x14ac:dyDescent="0.45">
      <c r="A5" s="34" t="s">
        <v>178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7" spans="1:11" ht="21" x14ac:dyDescent="0.45">
      <c r="A7" s="28" t="s">
        <v>179</v>
      </c>
      <c r="B7" s="29"/>
      <c r="C7" s="29"/>
      <c r="E7" s="28" t="s">
        <v>130</v>
      </c>
      <c r="F7" s="29"/>
      <c r="G7" s="29"/>
      <c r="I7" s="28" t="s">
        <v>7</v>
      </c>
      <c r="J7" s="29"/>
      <c r="K7" s="29"/>
    </row>
    <row r="8" spans="1:11" ht="42" x14ac:dyDescent="0.45">
      <c r="A8" s="3" t="s">
        <v>180</v>
      </c>
      <c r="C8" s="3" t="s">
        <v>84</v>
      </c>
      <c r="E8" s="3" t="s">
        <v>181</v>
      </c>
      <c r="G8" s="3" t="s">
        <v>182</v>
      </c>
      <c r="I8" s="3" t="s">
        <v>181</v>
      </c>
      <c r="K8" s="3" t="s">
        <v>182</v>
      </c>
    </row>
    <row r="9" spans="1:11" ht="18.75" x14ac:dyDescent="0.45">
      <c r="A9" s="6" t="s">
        <v>183</v>
      </c>
      <c r="C9" s="7" t="s">
        <v>92</v>
      </c>
      <c r="E9" s="8">
        <v>37657</v>
      </c>
      <c r="G9" s="9">
        <f>E9/E18</f>
        <v>1.4630333202662575E-2</v>
      </c>
      <c r="I9" s="8">
        <v>246667470</v>
      </c>
      <c r="K9" s="9">
        <f>I9/I18</f>
        <v>1.3356346775967117E-2</v>
      </c>
    </row>
    <row r="10" spans="1:11" ht="37.5" x14ac:dyDescent="0.45">
      <c r="A10" s="6" t="s">
        <v>184</v>
      </c>
      <c r="C10" s="7" t="s">
        <v>97</v>
      </c>
      <c r="E10" s="8">
        <v>8659</v>
      </c>
      <c r="G10" s="9">
        <f>E10/E18</f>
        <v>3.3641568686261581E-3</v>
      </c>
      <c r="I10" s="8">
        <v>62140</v>
      </c>
      <c r="K10" s="9">
        <f>I10/I18</f>
        <v>3.3647054824805099E-6</v>
      </c>
    </row>
    <row r="11" spans="1:11" ht="18.75" x14ac:dyDescent="0.45">
      <c r="A11" s="6" t="s">
        <v>185</v>
      </c>
      <c r="C11" s="7" t="s">
        <v>100</v>
      </c>
      <c r="E11" s="8">
        <v>5142</v>
      </c>
      <c r="G11" s="9">
        <f>E11/E18</f>
        <v>1.9977473863582061E-3</v>
      </c>
      <c r="I11" s="8">
        <v>35977</v>
      </c>
      <c r="K11" s="9">
        <f>I11/I18</f>
        <v>1.9480529311747874E-6</v>
      </c>
    </row>
    <row r="12" spans="1:11" ht="18.75" x14ac:dyDescent="0.45">
      <c r="A12" s="6" t="s">
        <v>186</v>
      </c>
      <c r="C12" s="7" t="s">
        <v>106</v>
      </c>
      <c r="E12" s="8">
        <v>310670</v>
      </c>
      <c r="G12" s="9">
        <f>E12/E18</f>
        <v>0.12070015179305793</v>
      </c>
      <c r="I12" s="8">
        <v>69413315</v>
      </c>
      <c r="K12" s="9">
        <f>I12/I18</f>
        <v>3.7585349458906757E-3</v>
      </c>
    </row>
    <row r="13" spans="1:11" ht="37.5" x14ac:dyDescent="0.45">
      <c r="A13" s="6" t="s">
        <v>187</v>
      </c>
      <c r="C13" s="7" t="s">
        <v>109</v>
      </c>
      <c r="E13" s="8">
        <v>2211771</v>
      </c>
      <c r="G13" s="9">
        <f>E13/E18</f>
        <v>0.85930761074929518</v>
      </c>
      <c r="I13" s="8">
        <v>24978025</v>
      </c>
      <c r="K13" s="9">
        <f>I13/I18</f>
        <v>1.3524895020765246E-3</v>
      </c>
    </row>
    <row r="14" spans="1:11" ht="37.5" x14ac:dyDescent="0.45">
      <c r="A14" s="6" t="s">
        <v>188</v>
      </c>
      <c r="C14" s="7" t="s">
        <v>189</v>
      </c>
      <c r="E14" s="19">
        <v>0</v>
      </c>
      <c r="F14" s="19"/>
      <c r="G14" s="19">
        <v>0</v>
      </c>
      <c r="H14" s="7"/>
      <c r="I14" s="8">
        <v>10959903799</v>
      </c>
      <c r="K14" s="9">
        <f>I14/I18</f>
        <v>0.59344783392266276</v>
      </c>
    </row>
    <row r="15" spans="1:11" ht="37.5" x14ac:dyDescent="0.45">
      <c r="A15" s="6" t="s">
        <v>188</v>
      </c>
      <c r="C15" s="7" t="s">
        <v>190</v>
      </c>
      <c r="E15" s="19">
        <v>0</v>
      </c>
      <c r="F15" s="19"/>
      <c r="G15" s="19">
        <v>0</v>
      </c>
      <c r="H15" s="7"/>
      <c r="I15" s="8">
        <v>3024657534</v>
      </c>
      <c r="K15" s="9">
        <f>I15/I18</f>
        <v>0.16377666217051462</v>
      </c>
    </row>
    <row r="16" spans="1:11" ht="37.5" x14ac:dyDescent="0.45">
      <c r="A16" s="6" t="s">
        <v>188</v>
      </c>
      <c r="C16" s="7" t="s">
        <v>191</v>
      </c>
      <c r="E16" s="19">
        <v>0</v>
      </c>
      <c r="F16" s="19"/>
      <c r="G16" s="19">
        <v>0</v>
      </c>
      <c r="H16" s="7"/>
      <c r="I16" s="8">
        <v>2958904109</v>
      </c>
      <c r="K16" s="9">
        <f>I16/I18</f>
        <v>0.16021629993058267</v>
      </c>
    </row>
    <row r="17" spans="1:11" ht="37.5" x14ac:dyDescent="0.45">
      <c r="A17" s="6" t="s">
        <v>188</v>
      </c>
      <c r="C17" s="7" t="s">
        <v>192</v>
      </c>
      <c r="E17" s="19">
        <v>0</v>
      </c>
      <c r="F17" s="19"/>
      <c r="G17" s="19">
        <v>0</v>
      </c>
      <c r="H17" s="7"/>
      <c r="I17" s="8">
        <v>1183561644</v>
      </c>
      <c r="K17" s="9">
        <f>I17/I18</f>
        <v>6.4086519993891936E-2</v>
      </c>
    </row>
    <row r="18" spans="1:11" ht="18.75" x14ac:dyDescent="0.45">
      <c r="A18" s="4" t="s">
        <v>18</v>
      </c>
      <c r="E18" s="4">
        <f>SUM(E9:$E$17)</f>
        <v>2573899</v>
      </c>
      <c r="G18" s="10">
        <f>SUM(G9:$G$17)</f>
        <v>1</v>
      </c>
      <c r="I18" s="4">
        <f>SUM(I9:$I$17)</f>
        <v>18468184013</v>
      </c>
      <c r="K18" s="10">
        <f>SUM(K9:$K$17)</f>
        <v>0.99999999999999989</v>
      </c>
    </row>
    <row r="19" spans="1:11" ht="18.75" x14ac:dyDescent="0.45">
      <c r="E19" s="5"/>
      <c r="G19" s="5"/>
      <c r="I19" s="5"/>
      <c r="K19" s="5"/>
    </row>
  </sheetData>
  <sheetProtection algorithmName="SHA-512" hashValue="ReHptMKWMYN+XKSNJZGcTX+sY0/2sv8YxYkI+IfOKdIzxrWAFaDDHfVd6WL+hVV3jZugJszIfdKlt/DpT9LlQw==" saltValue="CCxaZ6i3qj8VCH5G5XB9zA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rightToLeft="1" tabSelected="1" view="pageBreakPreview" zoomScale="60" zoomScaleNormal="100" workbookViewId="0">
      <selection sqref="A1:E10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45">
      <c r="A1" s="33" t="s">
        <v>0</v>
      </c>
      <c r="B1" s="27"/>
      <c r="C1" s="27"/>
      <c r="D1" s="27"/>
      <c r="E1" s="27"/>
    </row>
    <row r="2" spans="1:5" ht="20.100000000000001" customHeight="1" x14ac:dyDescent="0.45">
      <c r="A2" s="33" t="s">
        <v>114</v>
      </c>
      <c r="B2" s="27"/>
      <c r="C2" s="27"/>
      <c r="D2" s="27"/>
      <c r="E2" s="27"/>
    </row>
    <row r="3" spans="1:5" ht="20.100000000000001" customHeight="1" x14ac:dyDescent="0.45">
      <c r="A3" s="33" t="s">
        <v>2</v>
      </c>
      <c r="B3" s="27"/>
      <c r="C3" s="27"/>
      <c r="D3" s="27"/>
      <c r="E3" s="27"/>
    </row>
    <row r="5" spans="1:5" ht="21" x14ac:dyDescent="0.45">
      <c r="A5" s="34" t="s">
        <v>193</v>
      </c>
      <c r="B5" s="27"/>
      <c r="C5" s="27"/>
      <c r="D5" s="27"/>
      <c r="E5" s="27"/>
    </row>
    <row r="7" spans="1:5" ht="21" x14ac:dyDescent="0.45">
      <c r="C7" s="2" t="s">
        <v>130</v>
      </c>
      <c r="E7" s="2" t="s">
        <v>7</v>
      </c>
    </row>
    <row r="8" spans="1:5" ht="21" x14ac:dyDescent="0.45">
      <c r="A8" s="3" t="s">
        <v>126</v>
      </c>
      <c r="C8" s="3" t="s">
        <v>88</v>
      </c>
      <c r="E8" s="3" t="s">
        <v>88</v>
      </c>
    </row>
    <row r="9" spans="1:5" s="16" customFormat="1" ht="18.75" x14ac:dyDescent="0.45">
      <c r="A9" s="15" t="s">
        <v>18</v>
      </c>
      <c r="C9" s="15">
        <f>SUM($C$8)</f>
        <v>0</v>
      </c>
      <c r="E9" s="15">
        <f>SUM($E$8)</f>
        <v>0</v>
      </c>
    </row>
    <row r="10" spans="1:5" ht="18.75" x14ac:dyDescent="0.45">
      <c r="C10" s="5"/>
      <c r="E10" s="5"/>
    </row>
  </sheetData>
  <sheetProtection algorithmName="SHA-512" hashValue="BfGNQuxbtUR4aahpyNnXVZmEW1DwBlhg5DRnQlq77Rq+tm405K6F4Xbqea4mQtSVzNQdvjIOAOvLQVi7C+C2Gw==" saltValue="S+c4dOsDKdoFQayUSCfVyg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rightToLeft="1" view="pageBreakPreview" zoomScale="60" zoomScaleNormal="100" workbookViewId="0">
      <selection sqref="A1:XFD1048576"/>
    </sheetView>
  </sheetViews>
  <sheetFormatPr defaultRowHeight="18" x14ac:dyDescent="0.45"/>
  <cols>
    <col min="1" max="1" width="10.85546875" style="1" bestFit="1" customWidth="1"/>
    <col min="2" max="2" width="1.42578125" style="1" customWidth="1"/>
    <col min="3" max="3" width="16.85546875" style="1" bestFit="1" customWidth="1"/>
    <col min="4" max="4" width="1.42578125" style="1" customWidth="1"/>
    <col min="5" max="5" width="24.140625" style="1" bestFit="1" customWidth="1"/>
    <col min="6" max="6" width="1.42578125" style="1" customWidth="1"/>
    <col min="7" max="7" width="24.140625" style="1" bestFit="1" customWidth="1"/>
    <col min="8" max="8" width="1.42578125" style="1" customWidth="1"/>
    <col min="9" max="9" width="15.140625" style="1" bestFit="1" customWidth="1"/>
    <col min="10" max="10" width="21.85546875" style="1" bestFit="1" customWidth="1"/>
    <col min="11" max="11" width="1.42578125" style="1" customWidth="1"/>
    <col min="12" max="12" width="11.5703125" style="1" bestFit="1" customWidth="1"/>
    <col min="13" max="13" width="19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26.140625" style="1" bestFit="1" customWidth="1"/>
    <col min="18" max="18" width="1.42578125" style="1" customWidth="1"/>
    <col min="19" max="19" width="24.140625" style="1" bestFit="1" customWidth="1"/>
    <col min="20" max="20" width="1.42578125" style="1" customWidth="1"/>
    <col min="21" max="21" width="24.140625" style="1" bestFit="1" customWidth="1"/>
    <col min="22" max="22" width="1.42578125" style="1" customWidth="1"/>
    <col min="23" max="23" width="23.7109375" style="1" customWidth="1"/>
    <col min="24" max="16384" width="9.140625" style="1"/>
  </cols>
  <sheetData>
    <row r="1" spans="1:23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0.100000000000001" customHeight="1" x14ac:dyDescent="0.45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5" spans="1:23" ht="21" x14ac:dyDescent="0.45">
      <c r="A5" s="34" t="s">
        <v>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21" x14ac:dyDescent="0.45">
      <c r="A6" s="34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8" spans="1:23" ht="21" x14ac:dyDescent="0.45">
      <c r="C8" s="28" t="s">
        <v>5</v>
      </c>
      <c r="D8" s="29"/>
      <c r="E8" s="29"/>
      <c r="F8" s="29"/>
      <c r="G8" s="29"/>
      <c r="I8" s="28" t="s">
        <v>6</v>
      </c>
      <c r="J8" s="29"/>
      <c r="K8" s="29"/>
      <c r="L8" s="29"/>
      <c r="M8" s="29"/>
      <c r="O8" s="28" t="s">
        <v>7</v>
      </c>
      <c r="P8" s="29"/>
      <c r="Q8" s="29"/>
      <c r="R8" s="29"/>
      <c r="S8" s="29"/>
      <c r="T8" s="29"/>
      <c r="U8" s="29"/>
      <c r="V8" s="29"/>
      <c r="W8" s="29"/>
    </row>
    <row r="9" spans="1:23" ht="18.75" x14ac:dyDescent="0.45">
      <c r="A9" s="30" t="s">
        <v>8</v>
      </c>
      <c r="C9" s="30" t="s">
        <v>9</v>
      </c>
      <c r="E9" s="30" t="s">
        <v>10</v>
      </c>
      <c r="G9" s="30" t="s">
        <v>11</v>
      </c>
      <c r="I9" s="30" t="s">
        <v>12</v>
      </c>
      <c r="J9" s="27"/>
      <c r="L9" s="30" t="s">
        <v>13</v>
      </c>
      <c r="M9" s="27"/>
      <c r="O9" s="30" t="s">
        <v>9</v>
      </c>
      <c r="Q9" s="32" t="s">
        <v>14</v>
      </c>
      <c r="S9" s="30" t="s">
        <v>10</v>
      </c>
      <c r="U9" s="30" t="s">
        <v>11</v>
      </c>
      <c r="W9" s="32" t="s">
        <v>15</v>
      </c>
    </row>
    <row r="10" spans="1:23" ht="18.75" x14ac:dyDescent="0.45">
      <c r="A10" s="31"/>
      <c r="C10" s="31"/>
      <c r="E10" s="31"/>
      <c r="G10" s="31"/>
      <c r="I10" s="13" t="s">
        <v>9</v>
      </c>
      <c r="J10" s="13" t="s">
        <v>10</v>
      </c>
      <c r="L10" s="13" t="s">
        <v>9</v>
      </c>
      <c r="M10" s="13" t="s">
        <v>16</v>
      </c>
      <c r="O10" s="31"/>
      <c r="Q10" s="31"/>
      <c r="S10" s="31"/>
      <c r="U10" s="31"/>
      <c r="W10" s="31"/>
    </row>
    <row r="11" spans="1:23" ht="18.75" x14ac:dyDescent="0.45">
      <c r="A11" s="14" t="s">
        <v>17</v>
      </c>
      <c r="C11" s="8">
        <v>247400622</v>
      </c>
      <c r="E11" s="8">
        <v>3236941847154</v>
      </c>
      <c r="G11" s="8">
        <v>3285455421138</v>
      </c>
      <c r="I11" s="8">
        <v>18448465</v>
      </c>
      <c r="J11" s="8">
        <v>117894222756</v>
      </c>
      <c r="L11" s="8">
        <v>200000</v>
      </c>
      <c r="M11" s="8">
        <v>1255045446</v>
      </c>
      <c r="O11" s="8">
        <v>513049709</v>
      </c>
      <c r="Q11" s="8">
        <v>6440</v>
      </c>
      <c r="S11" s="8">
        <v>3353528665963</v>
      </c>
      <c r="U11" s="8">
        <v>3301529055464</v>
      </c>
      <c r="W11" s="9">
        <v>0.9378491871381841</v>
      </c>
    </row>
    <row r="12" spans="1:23" ht="18.75" x14ac:dyDescent="0.45">
      <c r="A12" s="4" t="s">
        <v>18</v>
      </c>
      <c r="C12" s="4">
        <f>SUM(C11:$C$11)</f>
        <v>247400622</v>
      </c>
      <c r="E12" s="4">
        <f>SUM(E11:$E$11)</f>
        <v>3236941847154</v>
      </c>
      <c r="G12" s="4">
        <f>SUM(G11:$G$11)</f>
        <v>3285455421138</v>
      </c>
      <c r="I12" s="4">
        <f>SUM(I11:$I$11)</f>
        <v>18448465</v>
      </c>
      <c r="J12" s="4">
        <f>SUM(J11:$J$11)</f>
        <v>117894222756</v>
      </c>
      <c r="L12" s="4">
        <f>SUM(L11:$L$11)</f>
        <v>200000</v>
      </c>
      <c r="M12" s="4">
        <f>SUM(M11:$M$11)</f>
        <v>1255045446</v>
      </c>
      <c r="O12" s="4">
        <f>SUM(O11:$O$11)</f>
        <v>513049709</v>
      </c>
      <c r="Q12" s="4">
        <f>SUM(Q11:$Q$11)</f>
        <v>6440</v>
      </c>
      <c r="S12" s="4">
        <f>SUM(S11:$S$11)</f>
        <v>3353528665963</v>
      </c>
      <c r="U12" s="4">
        <f>SUM(U11:$U$11)</f>
        <v>3301529055464</v>
      </c>
      <c r="W12" s="10">
        <v>0.9378491871381841</v>
      </c>
    </row>
    <row r="13" spans="1:23" ht="18.75" x14ac:dyDescent="0.45">
      <c r="C13" s="5"/>
      <c r="E13" s="5"/>
      <c r="G13" s="5"/>
      <c r="I13" s="5"/>
      <c r="J13" s="5"/>
      <c r="L13" s="5"/>
      <c r="M13" s="5"/>
      <c r="O13" s="5"/>
      <c r="Q13" s="5"/>
      <c r="S13" s="5"/>
      <c r="U13" s="5"/>
      <c r="W13" s="5"/>
    </row>
  </sheetData>
  <sheetProtection algorithmName="SHA-512" hashValue="H8WqzdxUQvwrlIu/UC8J1TsAqjf6/+3O7HBmx+I3I3d1WZrNGGc/Ee4Biao4CnYP3acbRpVnQfCD1NKH+T3vMw==" saltValue="/C0akR+G3vGptB9xRF/vVw==" spinCount="100000" sheet="1" objects="1" scenarios="1" selectLockedCells="1" autoFilter="0" selectUnlockedCell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60" zoomScaleNormal="100" workbookViewId="0">
      <selection sqref="A1:XFD1048576"/>
    </sheetView>
  </sheetViews>
  <sheetFormatPr defaultRowHeight="18" x14ac:dyDescent="0.45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0.100000000000001" customHeight="1" x14ac:dyDescent="0.45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5" spans="1:17" ht="21" x14ac:dyDescent="0.45">
      <c r="A5" s="34" t="s">
        <v>19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7" spans="1:17" ht="21" x14ac:dyDescent="0.45">
      <c r="C7" s="28" t="s">
        <v>5</v>
      </c>
      <c r="D7" s="29"/>
      <c r="E7" s="29"/>
      <c r="F7" s="29"/>
      <c r="G7" s="29"/>
      <c r="H7" s="29"/>
      <c r="I7" s="29"/>
      <c r="K7" s="28" t="s">
        <v>7</v>
      </c>
      <c r="L7" s="29"/>
      <c r="M7" s="29"/>
      <c r="N7" s="29"/>
      <c r="O7" s="29"/>
      <c r="P7" s="29"/>
      <c r="Q7" s="29"/>
    </row>
    <row r="8" spans="1:17" ht="21" x14ac:dyDescent="0.45">
      <c r="A8" s="2" t="s">
        <v>20</v>
      </c>
      <c r="C8" s="2" t="s">
        <v>21</v>
      </c>
      <c r="E8" s="2" t="s">
        <v>22</v>
      </c>
      <c r="G8" s="2" t="s">
        <v>23</v>
      </c>
      <c r="I8" s="2" t="s">
        <v>24</v>
      </c>
      <c r="K8" s="2" t="s">
        <v>21</v>
      </c>
      <c r="M8" s="2" t="s">
        <v>22</v>
      </c>
      <c r="O8" s="2" t="s">
        <v>23</v>
      </c>
      <c r="Q8" s="2" t="s">
        <v>24</v>
      </c>
    </row>
    <row r="9" spans="1:17" s="16" customFormat="1" ht="18.75" x14ac:dyDescent="0.45">
      <c r="A9" s="15" t="s">
        <v>18</v>
      </c>
      <c r="C9" s="15">
        <f>SUM($C$8)</f>
        <v>0</v>
      </c>
      <c r="E9" s="15">
        <f>SUM($E$8)</f>
        <v>0</v>
      </c>
      <c r="I9" s="15">
        <f>SUM($I$8)</f>
        <v>0</v>
      </c>
      <c r="K9" s="15">
        <f>SUM($K$8)</f>
        <v>0</v>
      </c>
      <c r="M9" s="15">
        <f>SUM($M$8)</f>
        <v>0</v>
      </c>
      <c r="Q9" s="15">
        <f>SUM($Q$8)</f>
        <v>0</v>
      </c>
    </row>
    <row r="10" spans="1:17" ht="18.75" x14ac:dyDescent="0.45">
      <c r="C10" s="5"/>
      <c r="E10" s="5"/>
      <c r="I10" s="5"/>
      <c r="K10" s="5"/>
      <c r="M10" s="5"/>
      <c r="Q10" s="5"/>
    </row>
  </sheetData>
  <sheetProtection algorithmName="SHA-512" hashValue="o/2GaxhhekCxSseWWIxc1UNIpAMhUBQRulpBMUFPLkq22THc2cJIacYUThjMeK6Ql/Ms9ui/CWw4i5o7Q74hgw==" saltValue="m5ZQHtaYxQgFKZgCI65yEg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"/>
  <sheetViews>
    <sheetView rightToLeft="1" view="pageBreakPreview" zoomScale="60" zoomScaleNormal="100" workbookViewId="0">
      <selection sqref="A1:XFD1048576"/>
    </sheetView>
  </sheetViews>
  <sheetFormatPr defaultRowHeight="18" x14ac:dyDescent="0.45"/>
  <cols>
    <col min="1" max="1" width="16.85546875" style="1" bestFit="1" customWidth="1"/>
    <col min="2" max="2" width="1.42578125" style="1" customWidth="1"/>
    <col min="3" max="3" width="12.7109375" style="1" customWidth="1"/>
    <col min="4" max="4" width="1.42578125" style="1" customWidth="1"/>
    <col min="5" max="5" width="16.140625" style="1" customWidth="1"/>
    <col min="6" max="6" width="1.42578125" style="1" customWidth="1"/>
    <col min="7" max="7" width="15.28515625" style="1" bestFit="1" customWidth="1"/>
    <col min="8" max="8" width="1.42578125" style="1" customWidth="1"/>
    <col min="9" max="9" width="13.42578125" style="1" bestFit="1" customWidth="1"/>
    <col min="10" max="10" width="1.42578125" style="1" customWidth="1"/>
    <col min="11" max="11" width="11.5703125" style="1" bestFit="1" customWidth="1"/>
    <col min="12" max="12" width="1.42578125" style="1" customWidth="1"/>
    <col min="13" max="13" width="11" style="1" bestFit="1" customWidth="1"/>
    <col min="14" max="14" width="1.42578125" style="1" customWidth="1"/>
    <col min="15" max="15" width="11.5703125" style="1" bestFit="1" customWidth="1"/>
    <col min="16" max="16" width="1.42578125" style="1" customWidth="1"/>
    <col min="17" max="17" width="22" style="1" bestFit="1" customWidth="1"/>
    <col min="18" max="18" width="1.42578125" style="1" customWidth="1"/>
    <col min="19" max="19" width="22" style="1" bestFit="1" customWidth="1"/>
    <col min="20" max="20" width="1.42578125" style="1" customWidth="1"/>
    <col min="21" max="21" width="11.5703125" style="1" bestFit="1" customWidth="1"/>
    <col min="22" max="22" width="22" style="1" bestFit="1" customWidth="1"/>
    <col min="23" max="23" width="1.42578125" style="1" customWidth="1"/>
    <col min="24" max="24" width="11.5703125" style="1" bestFit="1" customWidth="1"/>
    <col min="25" max="25" width="22" style="1" bestFit="1" customWidth="1"/>
    <col min="26" max="26" width="1.42578125" style="1" customWidth="1"/>
    <col min="27" max="27" width="11.5703125" style="1" bestFit="1" customWidth="1"/>
    <col min="28" max="28" width="1.42578125" style="1" customWidth="1"/>
    <col min="29" max="29" width="26.85546875" style="1" bestFit="1" customWidth="1"/>
    <col min="30" max="30" width="1.42578125" style="1" customWidth="1"/>
    <col min="31" max="31" width="22" style="1" bestFit="1" customWidth="1"/>
    <col min="32" max="32" width="1.42578125" style="1" customWidth="1"/>
    <col min="33" max="33" width="22" style="1" bestFit="1" customWidth="1"/>
    <col min="34" max="34" width="1.42578125" style="1" customWidth="1"/>
    <col min="35" max="35" width="18" style="1" bestFit="1" customWidth="1"/>
    <col min="36" max="16384" width="9.140625" style="1"/>
  </cols>
  <sheetData>
    <row r="1" spans="1:35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1:35" ht="20.100000000000001" customHeight="1" x14ac:dyDescent="0.45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</row>
    <row r="3" spans="1:35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5" spans="1:35" ht="21" x14ac:dyDescent="0.45">
      <c r="A5" s="34" t="s">
        <v>25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</row>
    <row r="7" spans="1:35" ht="21" x14ac:dyDescent="0.45">
      <c r="C7" s="28" t="s">
        <v>26</v>
      </c>
      <c r="D7" s="29"/>
      <c r="E7" s="29"/>
      <c r="F7" s="29"/>
      <c r="G7" s="29"/>
      <c r="H7" s="29"/>
      <c r="I7" s="29"/>
      <c r="J7" s="29"/>
      <c r="K7" s="29"/>
      <c r="L7" s="29"/>
      <c r="M7" s="29"/>
      <c r="O7" s="28" t="s">
        <v>5</v>
      </c>
      <c r="P7" s="29"/>
      <c r="Q7" s="29"/>
      <c r="R7" s="29"/>
      <c r="S7" s="29"/>
      <c r="U7" s="28" t="s">
        <v>6</v>
      </c>
      <c r="V7" s="29"/>
      <c r="W7" s="29"/>
      <c r="X7" s="29"/>
      <c r="Y7" s="29"/>
      <c r="AA7" s="28" t="s">
        <v>7</v>
      </c>
      <c r="AB7" s="29"/>
      <c r="AC7" s="29"/>
      <c r="AD7" s="29"/>
      <c r="AE7" s="29"/>
      <c r="AF7" s="29"/>
      <c r="AG7" s="29"/>
      <c r="AH7" s="29"/>
      <c r="AI7" s="29"/>
    </row>
    <row r="8" spans="1:35" ht="18.75" customHeight="1" x14ac:dyDescent="0.45">
      <c r="A8" s="30" t="s">
        <v>27</v>
      </c>
      <c r="C8" s="32" t="s">
        <v>28</v>
      </c>
      <c r="E8" s="32" t="s">
        <v>29</v>
      </c>
      <c r="G8" s="32" t="s">
        <v>30</v>
      </c>
      <c r="I8" s="32" t="s">
        <v>31</v>
      </c>
      <c r="K8" s="32" t="s">
        <v>32</v>
      </c>
      <c r="M8" s="32" t="s">
        <v>24</v>
      </c>
      <c r="O8" s="30" t="s">
        <v>9</v>
      </c>
      <c r="Q8" s="30" t="s">
        <v>10</v>
      </c>
      <c r="S8" s="30" t="s">
        <v>11</v>
      </c>
      <c r="U8" s="30" t="s">
        <v>12</v>
      </c>
      <c r="V8" s="27"/>
      <c r="X8" s="30" t="s">
        <v>13</v>
      </c>
      <c r="Y8" s="27"/>
      <c r="AA8" s="30" t="s">
        <v>9</v>
      </c>
      <c r="AC8" s="32" t="s">
        <v>33</v>
      </c>
      <c r="AE8" s="30" t="s">
        <v>10</v>
      </c>
      <c r="AG8" s="30" t="s">
        <v>11</v>
      </c>
      <c r="AI8" s="32" t="s">
        <v>15</v>
      </c>
    </row>
    <row r="9" spans="1:35" ht="18.75" customHeight="1" x14ac:dyDescent="0.45">
      <c r="A9" s="31"/>
      <c r="C9" s="31"/>
      <c r="E9" s="31"/>
      <c r="G9" s="31"/>
      <c r="I9" s="31"/>
      <c r="K9" s="31"/>
      <c r="M9" s="31"/>
      <c r="O9" s="31"/>
      <c r="Q9" s="31"/>
      <c r="S9" s="31"/>
      <c r="U9" s="13" t="s">
        <v>9</v>
      </c>
      <c r="V9" s="13" t="s">
        <v>10</v>
      </c>
      <c r="X9" s="13" t="s">
        <v>9</v>
      </c>
      <c r="Y9" s="13" t="s">
        <v>16</v>
      </c>
      <c r="AA9" s="31"/>
      <c r="AC9" s="31"/>
      <c r="AE9" s="31"/>
      <c r="AG9" s="31"/>
      <c r="AI9" s="31"/>
    </row>
    <row r="10" spans="1:35" ht="37.5" x14ac:dyDescent="0.45">
      <c r="A10" s="14" t="s">
        <v>34</v>
      </c>
      <c r="C10" s="7" t="s">
        <v>35</v>
      </c>
      <c r="E10" s="7" t="s">
        <v>36</v>
      </c>
      <c r="G10" s="7" t="s">
        <v>37</v>
      </c>
      <c r="I10" s="7" t="s">
        <v>38</v>
      </c>
      <c r="K10" s="7" t="s">
        <v>39</v>
      </c>
      <c r="O10" s="17">
        <v>0</v>
      </c>
      <c r="Q10" s="17">
        <v>0</v>
      </c>
      <c r="S10" s="17">
        <v>0</v>
      </c>
      <c r="T10" s="7"/>
      <c r="U10" s="8">
        <v>150000</v>
      </c>
      <c r="V10" s="8">
        <v>150068750000</v>
      </c>
      <c r="X10" s="17">
        <v>0</v>
      </c>
      <c r="Y10" s="17">
        <v>0</v>
      </c>
      <c r="AA10" s="8">
        <v>150000</v>
      </c>
      <c r="AC10" s="8">
        <v>1000000</v>
      </c>
      <c r="AE10" s="8">
        <v>150068750000</v>
      </c>
      <c r="AG10" s="8">
        <v>149891250000</v>
      </c>
      <c r="AI10" s="9">
        <v>4.2578873185736582E-2</v>
      </c>
    </row>
    <row r="11" spans="1:35" ht="37.5" x14ac:dyDescent="0.45">
      <c r="A11" s="14" t="s">
        <v>40</v>
      </c>
      <c r="C11" s="7" t="s">
        <v>35</v>
      </c>
      <c r="E11" s="7" t="s">
        <v>41</v>
      </c>
      <c r="G11" s="7" t="s">
        <v>42</v>
      </c>
      <c r="I11" s="7" t="s">
        <v>43</v>
      </c>
      <c r="K11" s="7" t="s">
        <v>39</v>
      </c>
      <c r="O11" s="8">
        <v>4000</v>
      </c>
      <c r="Q11" s="8">
        <v>3546395201</v>
      </c>
      <c r="S11" s="8">
        <v>4037071000</v>
      </c>
      <c r="U11" s="17">
        <v>0</v>
      </c>
      <c r="V11" s="17">
        <v>0</v>
      </c>
      <c r="X11" s="17">
        <v>0</v>
      </c>
      <c r="Y11" s="17">
        <v>0</v>
      </c>
      <c r="Z11" s="7"/>
      <c r="AA11" s="8">
        <v>4000</v>
      </c>
      <c r="AC11" s="8">
        <v>1000000</v>
      </c>
      <c r="AE11" s="8">
        <v>3546395201</v>
      </c>
      <c r="AG11" s="8">
        <v>3997100000</v>
      </c>
      <c r="AI11" s="9">
        <v>1.135436618286309E-3</v>
      </c>
    </row>
    <row r="12" spans="1:35" ht="37.5" x14ac:dyDescent="0.45">
      <c r="A12" s="14" t="s">
        <v>44</v>
      </c>
      <c r="C12" s="7" t="s">
        <v>35</v>
      </c>
      <c r="E12" s="7" t="s">
        <v>41</v>
      </c>
      <c r="G12" s="7" t="s">
        <v>45</v>
      </c>
      <c r="I12" s="7" t="s">
        <v>46</v>
      </c>
      <c r="K12" s="7" t="s">
        <v>39</v>
      </c>
      <c r="O12" s="8">
        <v>24920</v>
      </c>
      <c r="Q12" s="8">
        <v>24681310019</v>
      </c>
      <c r="S12" s="8">
        <v>24105071144</v>
      </c>
      <c r="U12" s="17">
        <v>0</v>
      </c>
      <c r="V12" s="17">
        <v>0</v>
      </c>
      <c r="X12" s="17">
        <v>0</v>
      </c>
      <c r="Y12" s="17">
        <v>0</v>
      </c>
      <c r="Z12" s="7"/>
      <c r="AA12" s="8">
        <v>24920</v>
      </c>
      <c r="AC12" s="8">
        <v>1000000</v>
      </c>
      <c r="AE12" s="8">
        <v>24681310019</v>
      </c>
      <c r="AG12" s="8">
        <v>24901933000</v>
      </c>
      <c r="AI12" s="9">
        <v>7.0737701319237047E-3</v>
      </c>
    </row>
    <row r="13" spans="1:35" ht="56.25" x14ac:dyDescent="0.45">
      <c r="A13" s="14" t="s">
        <v>47</v>
      </c>
      <c r="C13" s="7" t="s">
        <v>35</v>
      </c>
      <c r="E13" s="7" t="s">
        <v>41</v>
      </c>
      <c r="G13" s="7" t="s">
        <v>48</v>
      </c>
      <c r="I13" s="7" t="s">
        <v>49</v>
      </c>
      <c r="K13" s="7" t="s">
        <v>39</v>
      </c>
      <c r="O13" s="8">
        <v>2100</v>
      </c>
      <c r="Q13" s="8">
        <v>2096044286</v>
      </c>
      <c r="S13" s="8">
        <v>2140447050</v>
      </c>
      <c r="U13" s="17">
        <v>0</v>
      </c>
      <c r="V13" s="17">
        <v>0</v>
      </c>
      <c r="X13" s="17">
        <v>0</v>
      </c>
      <c r="Y13" s="17">
        <v>0</v>
      </c>
      <c r="Z13" s="7"/>
      <c r="AA13" s="8">
        <v>2100</v>
      </c>
      <c r="AC13" s="8">
        <v>1000000</v>
      </c>
      <c r="AE13" s="8">
        <v>2096044286</v>
      </c>
      <c r="AG13" s="8">
        <v>2098477500</v>
      </c>
      <c r="AI13" s="9">
        <v>5.9610422460031217E-4</v>
      </c>
    </row>
    <row r="14" spans="1:35" ht="56.25" x14ac:dyDescent="0.45">
      <c r="A14" s="14" t="s">
        <v>50</v>
      </c>
      <c r="C14" s="7" t="s">
        <v>35</v>
      </c>
      <c r="E14" s="7" t="s">
        <v>36</v>
      </c>
      <c r="G14" s="7" t="s">
        <v>51</v>
      </c>
      <c r="I14" s="7" t="s">
        <v>52</v>
      </c>
      <c r="K14" s="7" t="s">
        <v>53</v>
      </c>
      <c r="O14" s="8">
        <v>150000</v>
      </c>
      <c r="Q14" s="8">
        <v>150024000000</v>
      </c>
      <c r="S14" s="8">
        <v>149216739375</v>
      </c>
      <c r="U14" s="17">
        <v>0</v>
      </c>
      <c r="V14" s="17">
        <v>0</v>
      </c>
      <c r="X14" s="8">
        <v>150000</v>
      </c>
      <c r="Y14" s="8">
        <v>150000000000</v>
      </c>
      <c r="AA14" s="17">
        <v>0</v>
      </c>
      <c r="AC14" s="17">
        <v>0</v>
      </c>
      <c r="AE14" s="17">
        <v>0</v>
      </c>
      <c r="AG14" s="17">
        <v>0</v>
      </c>
      <c r="AI14" s="17">
        <v>0</v>
      </c>
    </row>
    <row r="15" spans="1:35" ht="37.5" x14ac:dyDescent="0.45">
      <c r="A15" s="14" t="s">
        <v>54</v>
      </c>
      <c r="C15" s="7" t="s">
        <v>35</v>
      </c>
      <c r="E15" s="7" t="s">
        <v>36</v>
      </c>
      <c r="G15" s="7" t="s">
        <v>55</v>
      </c>
      <c r="I15" s="7" t="s">
        <v>56</v>
      </c>
      <c r="K15" s="7" t="s">
        <v>57</v>
      </c>
      <c r="O15" s="8">
        <v>17000</v>
      </c>
      <c r="Q15" s="8">
        <v>15629891686</v>
      </c>
      <c r="S15" s="8">
        <v>10617296875</v>
      </c>
      <c r="U15" s="17">
        <v>0</v>
      </c>
      <c r="V15" s="17">
        <v>0</v>
      </c>
      <c r="X15" s="17">
        <v>0</v>
      </c>
      <c r="Y15" s="17">
        <v>0</v>
      </c>
      <c r="Z15" s="7"/>
      <c r="AA15" s="8">
        <v>17000</v>
      </c>
      <c r="AC15" s="8">
        <v>625000</v>
      </c>
      <c r="AE15" s="8">
        <v>15629891686</v>
      </c>
      <c r="AG15" s="8">
        <v>10617296875</v>
      </c>
      <c r="AI15" s="9">
        <v>3.016003517323008E-3</v>
      </c>
    </row>
    <row r="16" spans="1:35" ht="56.25" x14ac:dyDescent="0.45">
      <c r="A16" s="14" t="s">
        <v>58</v>
      </c>
      <c r="C16" s="7" t="s">
        <v>59</v>
      </c>
      <c r="E16" s="7" t="s">
        <v>41</v>
      </c>
      <c r="G16" s="7" t="s">
        <v>60</v>
      </c>
      <c r="I16" s="7" t="s">
        <v>61</v>
      </c>
      <c r="K16" s="7" t="s">
        <v>57</v>
      </c>
      <c r="O16" s="8">
        <v>2810</v>
      </c>
      <c r="Q16" s="8">
        <v>2724957615</v>
      </c>
      <c r="S16" s="8">
        <v>2690028314</v>
      </c>
      <c r="U16" s="17">
        <v>0</v>
      </c>
      <c r="V16" s="17">
        <v>0</v>
      </c>
      <c r="X16" s="17">
        <v>0</v>
      </c>
      <c r="Y16" s="17">
        <v>0</v>
      </c>
      <c r="Z16" s="7"/>
      <c r="AA16" s="8">
        <v>2810</v>
      </c>
      <c r="AC16" s="8">
        <v>958000</v>
      </c>
      <c r="AE16" s="8">
        <v>2724957615</v>
      </c>
      <c r="AG16" s="8">
        <v>2690028314</v>
      </c>
      <c r="AI16" s="9">
        <v>7.6414316678156187E-4</v>
      </c>
    </row>
    <row r="17" spans="1:35" ht="37.5" x14ac:dyDescent="0.45">
      <c r="A17" s="14" t="s">
        <v>62</v>
      </c>
      <c r="C17" s="7" t="s">
        <v>59</v>
      </c>
      <c r="E17" s="7" t="s">
        <v>41</v>
      </c>
      <c r="G17" s="7" t="s">
        <v>63</v>
      </c>
      <c r="I17" s="7" t="s">
        <v>64</v>
      </c>
      <c r="K17" s="7" t="s">
        <v>57</v>
      </c>
      <c r="O17" s="8">
        <v>19000</v>
      </c>
      <c r="Q17" s="8">
        <v>19009840035</v>
      </c>
      <c r="S17" s="8">
        <v>18929266325</v>
      </c>
      <c r="U17" s="17">
        <v>0</v>
      </c>
      <c r="V17" s="17">
        <v>0</v>
      </c>
      <c r="X17" s="17">
        <v>0</v>
      </c>
      <c r="Y17" s="17">
        <v>0</v>
      </c>
      <c r="Z17" s="7"/>
      <c r="AA17" s="8">
        <v>19000</v>
      </c>
      <c r="AC17" s="8">
        <v>997000</v>
      </c>
      <c r="AE17" s="8">
        <v>19009840035</v>
      </c>
      <c r="AG17" s="8">
        <v>18929266325</v>
      </c>
      <c r="AI17" s="9">
        <v>5.3771439650493877E-3</v>
      </c>
    </row>
    <row r="18" spans="1:35" ht="37.5" x14ac:dyDescent="0.45">
      <c r="A18" s="14" t="s">
        <v>65</v>
      </c>
      <c r="C18" s="7" t="s">
        <v>35</v>
      </c>
      <c r="E18" s="7" t="s">
        <v>36</v>
      </c>
      <c r="G18" s="7" t="s">
        <v>66</v>
      </c>
      <c r="I18" s="7" t="s">
        <v>67</v>
      </c>
      <c r="K18" s="7" t="s">
        <v>68</v>
      </c>
      <c r="O18" s="8">
        <v>21500</v>
      </c>
      <c r="Q18" s="8">
        <v>20782132103</v>
      </c>
      <c r="S18" s="8">
        <v>14716822562</v>
      </c>
      <c r="U18" s="17">
        <v>0</v>
      </c>
      <c r="V18" s="17">
        <v>0</v>
      </c>
      <c r="X18" s="17">
        <v>0</v>
      </c>
      <c r="Y18" s="17">
        <v>0</v>
      </c>
      <c r="Z18" s="7"/>
      <c r="AA18" s="8">
        <v>21500</v>
      </c>
      <c r="AC18" s="8">
        <v>685000</v>
      </c>
      <c r="AE18" s="8">
        <v>20782132103</v>
      </c>
      <c r="AG18" s="8">
        <v>14716822562</v>
      </c>
      <c r="AI18" s="9">
        <v>4.1805356988108711E-3</v>
      </c>
    </row>
    <row r="19" spans="1:35" ht="37.5" x14ac:dyDescent="0.45">
      <c r="A19" s="14" t="s">
        <v>69</v>
      </c>
      <c r="C19" s="7" t="s">
        <v>35</v>
      </c>
      <c r="E19" s="7" t="s">
        <v>36</v>
      </c>
      <c r="G19" s="7" t="s">
        <v>70</v>
      </c>
      <c r="I19" s="7" t="s">
        <v>71</v>
      </c>
      <c r="K19" s="7" t="s">
        <v>72</v>
      </c>
      <c r="O19" s="8">
        <v>200</v>
      </c>
      <c r="Q19" s="8">
        <v>190538040</v>
      </c>
      <c r="S19" s="8">
        <v>192460365</v>
      </c>
      <c r="U19" s="17">
        <v>0</v>
      </c>
      <c r="V19" s="17">
        <v>0</v>
      </c>
      <c r="X19" s="17">
        <v>0</v>
      </c>
      <c r="Y19" s="17">
        <v>0</v>
      </c>
      <c r="Z19" s="7"/>
      <c r="AA19" s="8">
        <v>200</v>
      </c>
      <c r="AC19" s="8">
        <v>963000</v>
      </c>
      <c r="AE19" s="8">
        <v>190538040</v>
      </c>
      <c r="AG19" s="8">
        <v>192460365</v>
      </c>
      <c r="AI19" s="9">
        <v>5.4671273170485769E-5</v>
      </c>
    </row>
    <row r="20" spans="1:35" ht="23.25" customHeight="1" x14ac:dyDescent="0.45">
      <c r="A20" s="4" t="s">
        <v>18</v>
      </c>
      <c r="O20" s="4">
        <f>SUM(O10:$O$19)</f>
        <v>241530</v>
      </c>
      <c r="Q20" s="4">
        <f>SUM(Q10:$Q$19)</f>
        <v>238685108985</v>
      </c>
      <c r="S20" s="4">
        <f>SUM(S10:$S$19)</f>
        <v>226645203010</v>
      </c>
      <c r="U20" s="4">
        <f>SUM(U10:$U$19)</f>
        <v>150000</v>
      </c>
      <c r="V20" s="4">
        <f>SUM(V10:$V$19)</f>
        <v>150068750000</v>
      </c>
      <c r="X20" s="4">
        <f>SUM(X10:$X$19)</f>
        <v>150000</v>
      </c>
      <c r="Y20" s="4">
        <f>SUM(Y10:$Y$19)</f>
        <v>150000000000</v>
      </c>
      <c r="AA20" s="4">
        <f>SUM(AA10:$AA$19)</f>
        <v>241530</v>
      </c>
      <c r="AC20" s="4">
        <f>SUM(AC10:$AC$19)</f>
        <v>8228000</v>
      </c>
      <c r="AE20" s="4">
        <f>SUM(AE10:$AE$19)</f>
        <v>238729858985</v>
      </c>
      <c r="AG20" s="4">
        <f>SUM(AG10:$AG$19)</f>
        <v>228034634941</v>
      </c>
      <c r="AI20" s="10">
        <f>SUM(AI10:$AI$19)</f>
        <v>6.4776681781682235E-2</v>
      </c>
    </row>
    <row r="21" spans="1:35" ht="18.75" x14ac:dyDescent="0.45">
      <c r="O21" s="5"/>
      <c r="Q21" s="5"/>
      <c r="S21" s="5"/>
      <c r="U21" s="5"/>
      <c r="V21" s="5"/>
      <c r="X21" s="5"/>
      <c r="Y21" s="5"/>
      <c r="AA21" s="5"/>
      <c r="AC21" s="5"/>
      <c r="AE21" s="5"/>
      <c r="AG21" s="5"/>
      <c r="AI21" s="5"/>
    </row>
  </sheetData>
  <sheetProtection algorithmName="SHA-512" hashValue="MxeusjSe+k4YSew9TOd+tu63csDshGtx1c8NizkZqvYe23wb4Et6AmtTsh0kGhcNZQBVQfn6d9M4+YdH6QlCHQ==" saltValue="/CndN//hTI8p8hTCI/kVjQ==" spinCount="100000" sheet="1" objects="1" scenarios="1" selectLockedCells="1" autoFilter="0" selectUnlockedCells="1"/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3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60" zoomScaleNormal="100" workbookViewId="0">
      <selection sqref="A1:XFD1048576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0.100000000000001" customHeight="1" x14ac:dyDescent="0.45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21" x14ac:dyDescent="0.45">
      <c r="A5" s="34" t="s">
        <v>73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21" x14ac:dyDescent="0.45">
      <c r="A6" s="34" t="s">
        <v>74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8" spans="1:13" ht="21" x14ac:dyDescent="0.45">
      <c r="C8" s="28" t="s">
        <v>7</v>
      </c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ht="42" x14ac:dyDescent="0.45">
      <c r="A9" s="2" t="s">
        <v>75</v>
      </c>
      <c r="C9" s="2" t="s">
        <v>9</v>
      </c>
      <c r="E9" s="2" t="s">
        <v>76</v>
      </c>
      <c r="G9" s="2" t="s">
        <v>77</v>
      </c>
      <c r="I9" s="2" t="s">
        <v>78</v>
      </c>
      <c r="K9" s="3" t="s">
        <v>79</v>
      </c>
      <c r="M9" s="2" t="s">
        <v>80</v>
      </c>
    </row>
    <row r="10" spans="1:13" s="16" customFormat="1" ht="18.75" x14ac:dyDescent="0.45">
      <c r="A10" s="15" t="s">
        <v>18</v>
      </c>
      <c r="K10" s="15">
        <f>SUM($K$9)</f>
        <v>0</v>
      </c>
    </row>
    <row r="11" spans="1:13" ht="18.75" x14ac:dyDescent="0.45">
      <c r="K11" s="5"/>
    </row>
  </sheetData>
  <sheetProtection algorithmName="SHA-512" hashValue="x+U5oXln3O8lkhybP52tMqaOCW0yhSHaQUdPDsMPJDTzSQT6nKAk3SoEwEmWQrO9Th48fnyMzEe4h8kVAPmBkA==" saltValue="oqTYwk50/n0gkilkmIVpCA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rightToLeft="1" view="pageBreakPreview" zoomScale="60" zoomScaleNormal="100" workbookViewId="0">
      <selection sqref="A1:S16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9.42578125" style="1" bestFit="1" customWidth="1"/>
    <col min="14" max="14" width="1.42578125" style="1" customWidth="1"/>
    <col min="15" max="15" width="19.42578125" style="1" bestFit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5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21" x14ac:dyDescent="0.45">
      <c r="A5" s="34" t="s">
        <v>81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21" x14ac:dyDescent="0.45">
      <c r="C7" s="28" t="s">
        <v>82</v>
      </c>
      <c r="D7" s="29"/>
      <c r="E7" s="29"/>
      <c r="F7" s="29"/>
      <c r="G7" s="29"/>
      <c r="H7" s="29"/>
      <c r="I7" s="29"/>
      <c r="K7" s="2" t="s">
        <v>5</v>
      </c>
      <c r="M7" s="28" t="s">
        <v>6</v>
      </c>
      <c r="N7" s="29"/>
      <c r="O7" s="29"/>
      <c r="Q7" s="28" t="s">
        <v>7</v>
      </c>
      <c r="R7" s="29"/>
      <c r="S7" s="29"/>
    </row>
    <row r="8" spans="1:19" ht="63" x14ac:dyDescent="0.45">
      <c r="A8" s="2" t="s">
        <v>83</v>
      </c>
      <c r="C8" s="2" t="s">
        <v>84</v>
      </c>
      <c r="E8" s="2" t="s">
        <v>85</v>
      </c>
      <c r="G8" s="3" t="s">
        <v>86</v>
      </c>
      <c r="I8" s="3" t="s">
        <v>87</v>
      </c>
      <c r="K8" s="2" t="s">
        <v>88</v>
      </c>
      <c r="M8" s="2" t="s">
        <v>89</v>
      </c>
      <c r="O8" s="2" t="s">
        <v>90</v>
      </c>
      <c r="Q8" s="2" t="s">
        <v>88</v>
      </c>
      <c r="S8" s="3" t="s">
        <v>15</v>
      </c>
    </row>
    <row r="9" spans="1:19" ht="37.5" x14ac:dyDescent="0.45">
      <c r="A9" s="14" t="s">
        <v>91</v>
      </c>
      <c r="C9" s="7" t="s">
        <v>92</v>
      </c>
      <c r="E9" s="6" t="s">
        <v>93</v>
      </c>
      <c r="G9" s="7" t="s">
        <v>94</v>
      </c>
      <c r="I9" s="17" t="s">
        <v>95</v>
      </c>
      <c r="K9" s="8">
        <v>4581623</v>
      </c>
      <c r="M9" s="8">
        <v>37657</v>
      </c>
      <c r="O9" s="17">
        <v>0</v>
      </c>
      <c r="Q9" s="8">
        <v>4619280</v>
      </c>
      <c r="S9" s="9">
        <v>1.3121762433057918E-6</v>
      </c>
    </row>
    <row r="10" spans="1:19" ht="37.5" x14ac:dyDescent="0.45">
      <c r="A10" s="14" t="s">
        <v>96</v>
      </c>
      <c r="C10" s="7" t="s">
        <v>97</v>
      </c>
      <c r="E10" s="6" t="s">
        <v>93</v>
      </c>
      <c r="G10" s="7" t="s">
        <v>98</v>
      </c>
      <c r="I10" s="17" t="s">
        <v>95</v>
      </c>
      <c r="K10" s="8">
        <v>1053481</v>
      </c>
      <c r="M10" s="8">
        <v>8659</v>
      </c>
      <c r="O10" s="17">
        <v>0</v>
      </c>
      <c r="Q10" s="8">
        <v>1062140</v>
      </c>
      <c r="S10" s="9">
        <v>3.0171690719437096E-7</v>
      </c>
    </row>
    <row r="11" spans="1:19" ht="18.75" x14ac:dyDescent="0.45">
      <c r="A11" s="14" t="s">
        <v>99</v>
      </c>
      <c r="C11" s="7" t="s">
        <v>100</v>
      </c>
      <c r="E11" s="6" t="s">
        <v>93</v>
      </c>
      <c r="G11" s="7" t="s">
        <v>101</v>
      </c>
      <c r="I11" s="17" t="s">
        <v>95</v>
      </c>
      <c r="K11" s="8">
        <v>630835</v>
      </c>
      <c r="M11" s="8">
        <v>5142</v>
      </c>
      <c r="O11" s="17">
        <v>0</v>
      </c>
      <c r="Q11" s="8">
        <v>635977</v>
      </c>
      <c r="S11" s="9">
        <v>1.806588712286087E-7</v>
      </c>
    </row>
    <row r="12" spans="1:19" ht="18.75" x14ac:dyDescent="0.45">
      <c r="A12" s="14" t="s">
        <v>102</v>
      </c>
      <c r="C12" s="7" t="s">
        <v>103</v>
      </c>
      <c r="E12" s="6" t="s">
        <v>104</v>
      </c>
      <c r="G12" s="7" t="s">
        <v>105</v>
      </c>
      <c r="I12" s="17" t="s">
        <v>95</v>
      </c>
      <c r="K12" s="8">
        <v>30000000</v>
      </c>
      <c r="O12" s="17">
        <v>0</v>
      </c>
      <c r="P12" s="7"/>
      <c r="Q12" s="8">
        <v>30000000</v>
      </c>
      <c r="S12" s="9">
        <v>8.5219530531108213E-6</v>
      </c>
    </row>
    <row r="13" spans="1:19" ht="18.75" x14ac:dyDescent="0.45">
      <c r="A13" s="14" t="s">
        <v>102</v>
      </c>
      <c r="C13" s="7" t="s">
        <v>106</v>
      </c>
      <c r="E13" s="6" t="s">
        <v>93</v>
      </c>
      <c r="G13" s="7" t="s">
        <v>107</v>
      </c>
      <c r="I13" s="17" t="s">
        <v>95</v>
      </c>
      <c r="K13" s="8">
        <v>27343678827</v>
      </c>
      <c r="M13" s="8">
        <v>249582998931</v>
      </c>
      <c r="O13" s="8">
        <v>263555069138</v>
      </c>
      <c r="Q13" s="8">
        <v>13371608620</v>
      </c>
      <c r="S13" s="9">
        <v>3.7984073634737326E-3</v>
      </c>
    </row>
    <row r="14" spans="1:19" ht="37.5" x14ac:dyDescent="0.45">
      <c r="A14" s="14" t="s">
        <v>108</v>
      </c>
      <c r="C14" s="7" t="s">
        <v>109</v>
      </c>
      <c r="E14" s="6" t="s">
        <v>93</v>
      </c>
      <c r="G14" s="7" t="s">
        <v>110</v>
      </c>
      <c r="I14" s="17" t="s">
        <v>95</v>
      </c>
      <c r="K14" s="8">
        <v>338573873</v>
      </c>
      <c r="M14" s="8">
        <v>2211771</v>
      </c>
      <c r="O14" s="17">
        <v>0</v>
      </c>
      <c r="Q14" s="8">
        <v>340785644</v>
      </c>
      <c r="S14" s="9">
        <v>9.680530864473792E-5</v>
      </c>
    </row>
    <row r="15" spans="1:19" ht="18.75" x14ac:dyDescent="0.45">
      <c r="A15" s="4" t="s">
        <v>18</v>
      </c>
      <c r="K15" s="4">
        <f>SUM(K9:$K$14)</f>
        <v>27718518639</v>
      </c>
      <c r="M15" s="4">
        <f>SUM(M9:$M$14)</f>
        <v>249585262160</v>
      </c>
      <c r="O15" s="4">
        <f>SUM(O9:$O$14)</f>
        <v>263555069138</v>
      </c>
      <c r="Q15" s="4">
        <f>SUM(Q9:$Q$14)</f>
        <v>13748711661</v>
      </c>
      <c r="S15" s="10">
        <f>SUM(S9:$S$14)</f>
        <v>3.90552917719331E-3</v>
      </c>
    </row>
    <row r="16" spans="1:19" ht="18.75" x14ac:dyDescent="0.45">
      <c r="K16" s="5"/>
      <c r="M16" s="5"/>
      <c r="O16" s="5"/>
      <c r="Q16" s="5"/>
      <c r="S16" s="5"/>
    </row>
    <row r="17" spans="15:15" x14ac:dyDescent="0.45">
      <c r="O17" s="18"/>
    </row>
    <row r="18" spans="15:15" x14ac:dyDescent="0.45">
      <c r="O18" s="18"/>
    </row>
  </sheetData>
  <sheetProtection algorithmName="SHA-512" hashValue="+VrnsrvxUTcS/IZ3bathuZ+TdpzohYlxyiVgA4edJjWHdSL52GKJXRSzVQkzjk9tOS7fazXD+/LK0VMW9s6uqQ==" saltValue="Jr9emurculxDmjkG/+DuYw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60" zoomScaleNormal="100" workbookViewId="0">
      <selection sqref="A1:AC1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ht="20.100000000000001" customHeight="1" x14ac:dyDescent="0.45">
      <c r="A2" s="33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5" spans="1:29" ht="21" x14ac:dyDescent="0.45">
      <c r="A5" s="34" t="s">
        <v>111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7" spans="1:29" ht="21" x14ac:dyDescent="0.45">
      <c r="K7" s="2" t="s">
        <v>5</v>
      </c>
      <c r="M7" s="28" t="s">
        <v>6</v>
      </c>
      <c r="N7" s="29"/>
      <c r="O7" s="29"/>
      <c r="P7" s="29"/>
      <c r="Q7" s="29"/>
      <c r="R7" s="29"/>
      <c r="S7" s="29"/>
      <c r="T7" s="29"/>
      <c r="U7" s="29"/>
      <c r="W7" s="28" t="s">
        <v>7</v>
      </c>
      <c r="X7" s="29"/>
      <c r="Y7" s="29"/>
      <c r="Z7" s="29"/>
      <c r="AA7" s="29"/>
      <c r="AB7" s="29"/>
      <c r="AC7" s="29"/>
    </row>
    <row r="8" spans="1:29" ht="18.75" x14ac:dyDescent="0.45">
      <c r="A8" s="30" t="s">
        <v>112</v>
      </c>
      <c r="C8" s="32" t="s">
        <v>31</v>
      </c>
      <c r="E8" s="32" t="s">
        <v>87</v>
      </c>
      <c r="G8" s="32" t="s">
        <v>113</v>
      </c>
      <c r="I8" s="32" t="s">
        <v>29</v>
      </c>
      <c r="K8" s="30" t="s">
        <v>9</v>
      </c>
      <c r="M8" s="30" t="s">
        <v>10</v>
      </c>
      <c r="O8" s="30" t="s">
        <v>11</v>
      </c>
      <c r="Q8" s="30" t="s">
        <v>12</v>
      </c>
      <c r="R8" s="27"/>
      <c r="T8" s="30" t="s">
        <v>13</v>
      </c>
      <c r="U8" s="27"/>
      <c r="W8" s="30" t="s">
        <v>9</v>
      </c>
      <c r="Y8" s="30" t="s">
        <v>10</v>
      </c>
      <c r="AA8" s="30" t="s">
        <v>11</v>
      </c>
      <c r="AC8" s="32" t="s">
        <v>15</v>
      </c>
    </row>
    <row r="9" spans="1:29" ht="18.75" x14ac:dyDescent="0.45">
      <c r="A9" s="31"/>
      <c r="C9" s="31"/>
      <c r="E9" s="31"/>
      <c r="G9" s="31"/>
      <c r="I9" s="31"/>
      <c r="K9" s="31"/>
      <c r="M9" s="31"/>
      <c r="O9" s="31"/>
      <c r="Q9" s="13" t="s">
        <v>9</v>
      </c>
      <c r="R9" s="13" t="s">
        <v>10</v>
      </c>
      <c r="T9" s="13" t="s">
        <v>9</v>
      </c>
      <c r="U9" s="13" t="s">
        <v>16</v>
      </c>
      <c r="W9" s="31"/>
      <c r="Y9" s="31"/>
      <c r="AA9" s="31"/>
      <c r="AC9" s="31"/>
    </row>
    <row r="10" spans="1:29" s="16" customFormat="1" ht="18.75" x14ac:dyDescent="0.45">
      <c r="A10" s="15" t="s">
        <v>18</v>
      </c>
      <c r="K10" s="15">
        <f>SUM($K$9)</f>
        <v>0</v>
      </c>
      <c r="M10" s="15">
        <f>SUM($M$9)</f>
        <v>0</v>
      </c>
      <c r="O10" s="15">
        <f>SUM($O$9)</f>
        <v>0</v>
      </c>
      <c r="Q10" s="15">
        <f>SUM($Q$9)</f>
        <v>0</v>
      </c>
      <c r="R10" s="15">
        <f>SUM($R$9)</f>
        <v>0</v>
      </c>
      <c r="T10" s="15">
        <f>SUM($T$9)</f>
        <v>0</v>
      </c>
      <c r="U10" s="15">
        <f>SUM($U$9)</f>
        <v>0</v>
      </c>
      <c r="W10" s="15">
        <f>SUM($W$9)</f>
        <v>0</v>
      </c>
      <c r="Y10" s="15">
        <f>SUM($Y$9)</f>
        <v>0</v>
      </c>
      <c r="AA10" s="15">
        <f>SUM($AA$9)</f>
        <v>0</v>
      </c>
      <c r="AC10" s="15">
        <f>SUM($AC$9)</f>
        <v>0</v>
      </c>
    </row>
    <row r="11" spans="1:29" ht="18.75" x14ac:dyDescent="0.45">
      <c r="K11" s="5"/>
      <c r="M11" s="5"/>
      <c r="O11" s="5"/>
      <c r="Q11" s="5"/>
      <c r="R11" s="5"/>
      <c r="T11" s="5"/>
      <c r="U11" s="5"/>
      <c r="W11" s="5"/>
      <c r="Y11" s="5"/>
      <c r="AA11" s="5"/>
      <c r="AC11" s="5"/>
    </row>
  </sheetData>
  <sheetProtection algorithmName="SHA-512" hashValue="vHRHmsqK6kUtbg0hkoHiWj2uk7e7drrRGsASF1fmiH5z0bAnOTsOtqCceVhnhyMtw1BDe4P5NsJ+eNc3TL5+tA==" saltValue="uYc1oQrlZZ0bNxd09Vo0Yg==" spinCount="100000" sheet="1" objects="1" scenarios="1" selectLockedCells="1" autoFilter="0" selectUnlockedCells="1"/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sqref="A1:I12"/>
    </sheetView>
  </sheetViews>
  <sheetFormatPr defaultRowHeight="18" x14ac:dyDescent="0.4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0.100000000000001" customHeight="1" x14ac:dyDescent="0.45">
      <c r="A2" s="33" t="s">
        <v>114</v>
      </c>
      <c r="B2" s="27"/>
      <c r="C2" s="27"/>
      <c r="D2" s="27"/>
      <c r="E2" s="27"/>
      <c r="F2" s="27"/>
      <c r="G2" s="27"/>
      <c r="H2" s="27"/>
      <c r="I2" s="27"/>
    </row>
    <row r="3" spans="1:9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</row>
    <row r="5" spans="1:9" ht="21" x14ac:dyDescent="0.45">
      <c r="A5" s="34" t="s">
        <v>115</v>
      </c>
      <c r="B5" s="27"/>
      <c r="C5" s="27"/>
      <c r="D5" s="27"/>
      <c r="E5" s="27"/>
      <c r="F5" s="27"/>
      <c r="G5" s="27"/>
      <c r="H5" s="27"/>
      <c r="I5" s="27"/>
    </row>
    <row r="7" spans="1:9" ht="42" x14ac:dyDescent="0.45">
      <c r="A7" s="2" t="s">
        <v>116</v>
      </c>
      <c r="C7" s="2" t="s">
        <v>117</v>
      </c>
      <c r="E7" s="2" t="s">
        <v>88</v>
      </c>
      <c r="G7" s="3" t="s">
        <v>118</v>
      </c>
      <c r="I7" s="3" t="s">
        <v>119</v>
      </c>
    </row>
    <row r="8" spans="1:9" ht="21" x14ac:dyDescent="0.45">
      <c r="A8" s="12" t="s">
        <v>120</v>
      </c>
      <c r="C8" s="7" t="s">
        <v>121</v>
      </c>
      <c r="E8" s="8">
        <v>334132055627</v>
      </c>
      <c r="G8" s="9">
        <f>E8/380887865217</f>
        <v>0.87724521083557705</v>
      </c>
      <c r="I8" s="9">
        <f>E8/3520319792075</f>
        <v>9.4915256386423591E-2</v>
      </c>
    </row>
    <row r="9" spans="1:9" ht="21" x14ac:dyDescent="0.45">
      <c r="A9" s="12" t="s">
        <v>122</v>
      </c>
      <c r="C9" s="7" t="s">
        <v>123</v>
      </c>
      <c r="E9" s="8">
        <v>28287625577</v>
      </c>
      <c r="G9" s="9">
        <f>E9/380887865217</f>
        <v>7.4267594639393225E-2</v>
      </c>
      <c r="I9" s="9">
        <f>E9/3520319792075</f>
        <v>8.0355272383723642E-3</v>
      </c>
    </row>
    <row r="10" spans="1:9" ht="21" x14ac:dyDescent="0.45">
      <c r="A10" s="12" t="s">
        <v>124</v>
      </c>
      <c r="C10" s="7" t="s">
        <v>125</v>
      </c>
      <c r="E10" s="8">
        <v>18468184013</v>
      </c>
      <c r="G10" s="9">
        <f>E10/380887865217</f>
        <v>4.8487194525029774E-2</v>
      </c>
      <c r="I10" s="9">
        <f>E10/3520319792075</f>
        <v>5.2461665711665941E-3</v>
      </c>
    </row>
    <row r="11" spans="1:9" ht="21" x14ac:dyDescent="0.45">
      <c r="A11" s="12" t="s">
        <v>126</v>
      </c>
      <c r="C11" s="7" t="s">
        <v>127</v>
      </c>
      <c r="E11" s="17">
        <v>0</v>
      </c>
      <c r="G11" s="9">
        <f>E11/380887865217</f>
        <v>0</v>
      </c>
      <c r="I11" s="9">
        <f>E11/3520319792075</f>
        <v>0</v>
      </c>
    </row>
    <row r="12" spans="1:9" ht="21" x14ac:dyDescent="0.45">
      <c r="A12" s="2" t="s">
        <v>18</v>
      </c>
      <c r="E12" s="4">
        <f>SUM(E8:$E$11)</f>
        <v>380887865217</v>
      </c>
      <c r="G12" s="10">
        <f>SUM(G8:$G$11)</f>
        <v>1</v>
      </c>
      <c r="I12" s="10">
        <f>SUM(I8:$I$11)</f>
        <v>0.10819695019596255</v>
      </c>
    </row>
    <row r="13" spans="1:9" ht="18.75" x14ac:dyDescent="0.45">
      <c r="E13" s="5"/>
      <c r="G13" s="5"/>
      <c r="I13" s="5"/>
    </row>
  </sheetData>
  <sheetProtection algorithmName="SHA-512" hashValue="lol2EEj4FusBC7JSaoF2lwmD/LpAn+zBV84iJyUjpLTyRjL0OTj68y0ZGMOr37aed4SSu1ZjV+viwFGH62artw==" saltValue="26sFonhhHkq85vGnAQwtEw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60" zoomScaleNormal="100" workbookViewId="0">
      <selection activeCell="I16" sqref="I16"/>
    </sheetView>
  </sheetViews>
  <sheetFormatPr defaultRowHeight="18" x14ac:dyDescent="0.4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7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0.100000000000001" customHeight="1" x14ac:dyDescent="0.45">
      <c r="A2" s="33" t="s">
        <v>114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0.100000000000001" customHeight="1" x14ac:dyDescent="0.45">
      <c r="A3" s="3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19" ht="21" x14ac:dyDescent="0.45">
      <c r="A5" s="34" t="s">
        <v>128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7" spans="1:19" ht="21" x14ac:dyDescent="0.45">
      <c r="C7" s="28" t="s">
        <v>129</v>
      </c>
      <c r="D7" s="29"/>
      <c r="E7" s="29"/>
      <c r="F7" s="29"/>
      <c r="G7" s="29"/>
      <c r="I7" s="28" t="s">
        <v>130</v>
      </c>
      <c r="J7" s="29"/>
      <c r="K7" s="29"/>
      <c r="L7" s="29"/>
      <c r="M7" s="29"/>
      <c r="O7" s="28" t="s">
        <v>7</v>
      </c>
      <c r="P7" s="29"/>
      <c r="Q7" s="29"/>
      <c r="R7" s="29"/>
      <c r="S7" s="29"/>
    </row>
    <row r="8" spans="1:19" ht="63" x14ac:dyDescent="0.45">
      <c r="A8" s="2" t="s">
        <v>20</v>
      </c>
      <c r="C8" s="3" t="s">
        <v>131</v>
      </c>
      <c r="E8" s="3" t="s">
        <v>132</v>
      </c>
      <c r="G8" s="3" t="s">
        <v>133</v>
      </c>
      <c r="I8" s="3" t="s">
        <v>134</v>
      </c>
      <c r="K8" s="3" t="s">
        <v>135</v>
      </c>
      <c r="M8" s="3" t="s">
        <v>136</v>
      </c>
      <c r="O8" s="3" t="s">
        <v>134</v>
      </c>
      <c r="Q8" s="3" t="s">
        <v>135</v>
      </c>
      <c r="S8" s="3" t="s">
        <v>136</v>
      </c>
    </row>
    <row r="9" spans="1:19" ht="18.75" x14ac:dyDescent="0.45">
      <c r="A9" s="6" t="s">
        <v>17</v>
      </c>
      <c r="C9" s="7" t="s">
        <v>137</v>
      </c>
      <c r="E9" s="8">
        <v>1222060894</v>
      </c>
      <c r="G9" s="8">
        <v>280</v>
      </c>
      <c r="I9" s="19">
        <v>0</v>
      </c>
      <c r="J9" s="19"/>
      <c r="K9" s="19">
        <v>0</v>
      </c>
      <c r="L9" s="19"/>
      <c r="M9" s="19">
        <v>0</v>
      </c>
      <c r="N9" s="7"/>
      <c r="O9" s="8">
        <v>342177050320</v>
      </c>
      <c r="Q9" s="17">
        <v>0</v>
      </c>
      <c r="S9" s="8">
        <v>342177050320</v>
      </c>
    </row>
    <row r="10" spans="1:19" ht="18.75" x14ac:dyDescent="0.45">
      <c r="A10" s="4" t="s">
        <v>18</v>
      </c>
      <c r="I10" s="15">
        <f>SUM(I9:$I$9)</f>
        <v>0</v>
      </c>
      <c r="J10" s="19"/>
      <c r="K10" s="15">
        <f>SUM(K9:$K$9)</f>
        <v>0</v>
      </c>
      <c r="L10" s="19"/>
      <c r="M10" s="15">
        <f>SUM(M9:$M$9)</f>
        <v>0</v>
      </c>
      <c r="O10" s="4">
        <f>SUM(O9:$O$9)</f>
        <v>342177050320</v>
      </c>
      <c r="Q10" s="15">
        <f>SUM(Q9:$Q$9)</f>
        <v>0</v>
      </c>
      <c r="S10" s="4">
        <f>SUM(S9:$S$9)</f>
        <v>342177050320</v>
      </c>
    </row>
    <row r="11" spans="1:19" ht="18.75" x14ac:dyDescent="0.45">
      <c r="I11" s="5"/>
      <c r="K11" s="5"/>
      <c r="M11" s="5"/>
      <c r="O11" s="5"/>
      <c r="Q11" s="5"/>
      <c r="S11" s="5"/>
    </row>
  </sheetData>
  <sheetProtection algorithmName="SHA-512" hashValue="yw2AK4xi6VRVloP4MqPuxtuFq9P9LGGnLpv3PNBtjB/jH4I1GyQFtcsIH3z0lrLah8jrGflZdGmFLs2ykNPe8Q==" saltValue="/Dd44VYyqKyjBD9aTHpisQ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Zahra 2288. Hosseini Makarem</cp:lastModifiedBy>
  <dcterms:created xsi:type="dcterms:W3CDTF">2021-12-23T05:23:39Z</dcterms:created>
  <dcterms:modified xsi:type="dcterms:W3CDTF">2021-12-28T06:38:17Z</dcterms:modified>
</cp:coreProperties>
</file>