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07\Downloads\"/>
    </mc:Choice>
  </mc:AlternateContent>
  <bookViews>
    <workbookView xWindow="0" yWindow="0" windowWidth="28800" windowHeight="12330" activeTab="5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definedNames>
    <definedName name="_xlnm.Print_Area" localSheetId="0">'0'!$A$1:$J$24</definedName>
    <definedName name="_xlnm.Print_Area" localSheetId="1">'1'!$A$1:$W$13</definedName>
    <definedName name="_xlnm.Print_Area" localSheetId="10">'10'!$A$1:$Q$14</definedName>
    <definedName name="_xlnm.Print_Area" localSheetId="11">'11'!$A$1:$Q$19</definedName>
    <definedName name="_xlnm.Print_Area" localSheetId="12">'12'!$A$1:$U$10</definedName>
    <definedName name="_xlnm.Print_Area" localSheetId="13">'13'!$A$1:$Q$16</definedName>
    <definedName name="_xlnm.Print_Area" localSheetId="14">'14'!$A$1:$K$13</definedName>
    <definedName name="_xlnm.Print_Area" localSheetId="15">'15'!$A$1:$E$9</definedName>
    <definedName name="_xlnm.Print_Area" localSheetId="2">'2'!$A$1:$Q$10</definedName>
    <definedName name="_xlnm.Print_Area" localSheetId="4">'4'!$A$1:$M$11</definedName>
    <definedName name="_xlnm.Print_Area" localSheetId="5">'5'!$A$1:$S$15</definedName>
    <definedName name="_xlnm.Print_Area" localSheetId="6">'6'!$A$1:$AC$11</definedName>
    <definedName name="_xlnm.Print_Area" localSheetId="7">'7'!$A$1:$I$13</definedName>
    <definedName name="_xlnm.Print_Area" localSheetId="8">'8'!$A$1:$S$10</definedName>
    <definedName name="_xlnm.Print_Area" localSheetId="9">'9'!$A$1:$S$19</definedName>
  </definedNames>
  <calcPr calcId="162913"/>
</workbook>
</file>

<file path=xl/calcChain.xml><?xml version="1.0" encoding="utf-8"?>
<calcChain xmlns="http://schemas.openxmlformats.org/spreadsheetml/2006/main">
  <c r="Q16" i="12" l="1"/>
  <c r="E12" i="8"/>
  <c r="AC10" i="7"/>
  <c r="K14" i="6"/>
  <c r="AG16" i="4"/>
  <c r="AI16" i="4"/>
  <c r="W12" i="2"/>
  <c r="E9" i="16"/>
  <c r="C9" i="16"/>
  <c r="I12" i="15"/>
  <c r="K10" i="15" s="1"/>
  <c r="E12" i="15"/>
  <c r="G10" i="15" s="1"/>
  <c r="K11" i="15"/>
  <c r="G11" i="15"/>
  <c r="Q15" i="14"/>
  <c r="O15" i="14"/>
  <c r="M15" i="14"/>
  <c r="K15" i="14"/>
  <c r="I15" i="14"/>
  <c r="G15" i="14"/>
  <c r="E15" i="14"/>
  <c r="C15" i="14"/>
  <c r="U10" i="13"/>
  <c r="S10" i="13"/>
  <c r="Q10" i="13"/>
  <c r="O10" i="13"/>
  <c r="M10" i="13"/>
  <c r="K10" i="13"/>
  <c r="I10" i="13"/>
  <c r="G10" i="13"/>
  <c r="E10" i="13"/>
  <c r="C10" i="13"/>
  <c r="O16" i="12"/>
  <c r="M16" i="12"/>
  <c r="K16" i="12"/>
  <c r="I16" i="12"/>
  <c r="G16" i="12"/>
  <c r="E16" i="12"/>
  <c r="C16" i="12"/>
  <c r="Q11" i="11"/>
  <c r="O11" i="11"/>
  <c r="M11" i="11"/>
  <c r="K11" i="11"/>
  <c r="I11" i="11"/>
  <c r="G11" i="11"/>
  <c r="E11" i="11"/>
  <c r="C11" i="11"/>
  <c r="S18" i="10"/>
  <c r="O18" i="10"/>
  <c r="M18" i="10"/>
  <c r="I18" i="10"/>
  <c r="I9" i="9"/>
  <c r="G11" i="8"/>
  <c r="G10" i="8"/>
  <c r="G9" i="8"/>
  <c r="I12" i="8"/>
  <c r="G8" i="8"/>
  <c r="S14" i="6"/>
  <c r="Q14" i="6"/>
  <c r="O14" i="6"/>
  <c r="M14" i="6"/>
  <c r="AE16" i="4"/>
  <c r="AC16" i="4"/>
  <c r="AA16" i="4"/>
  <c r="Y16" i="4"/>
  <c r="X16" i="4"/>
  <c r="V16" i="4"/>
  <c r="U16" i="4"/>
  <c r="S16" i="4"/>
  <c r="Q16" i="4"/>
  <c r="O16" i="4"/>
  <c r="U12" i="2"/>
  <c r="S12" i="2"/>
  <c r="Q12" i="2"/>
  <c r="O12" i="2"/>
  <c r="M12" i="2"/>
  <c r="L12" i="2"/>
  <c r="J12" i="2"/>
  <c r="I12" i="2"/>
  <c r="G12" i="2"/>
  <c r="E12" i="2"/>
  <c r="C12" i="2"/>
  <c r="G9" i="15" l="1"/>
  <c r="G12" i="8"/>
  <c r="G12" i="15"/>
  <c r="K9" i="15"/>
  <c r="K12" i="15" s="1"/>
</calcChain>
</file>

<file path=xl/sharedStrings.xml><?xml version="1.0" encoding="utf-8"?>
<sst xmlns="http://schemas.openxmlformats.org/spreadsheetml/2006/main" count="386" uniqueCount="156">
  <si>
    <t>‫بازارگردانی صنعت مس</t>
  </si>
  <si>
    <t>‫صورت وضعیت پورتفوی</t>
  </si>
  <si>
    <t>‫برای ماه منتهی به 1401/02/31</t>
  </si>
  <si>
    <t>‫1- سرمایه گذاری ها</t>
  </si>
  <si>
    <t>‫1-1- سرمایه گذاری در سهام و حق تقدم سهام</t>
  </si>
  <si>
    <t>‫1401/01/31</t>
  </si>
  <si>
    <t>‫تغییرات طی دوره</t>
  </si>
  <si>
    <t>‫1401/02/31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</si>
  <si>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</si>
  <si>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</si>
  <si>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</si>
  <si>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</si>
  <si>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</si>
  <si>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</si>
  <si>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</si>
  <si>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</si>
  <si>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</si>
  <si>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‫ملي مس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</si>
  <si>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</si>
  <si>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</si>
  <si>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</si>
  <si>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</si>
  <si>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</si>
  <si>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</si>
  <si>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</si>
  <si>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</si>
  <si>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</si>
  <si>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</si>
  <si>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</si>
  <si>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</si>
  <si>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</si>
  <si>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</si>
  <si>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</si>
  <si>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</si>
  <si>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‫صكوك اجاره پارسيان-6ماهه16%</t>
  </si>
  <si>
    <t>‫بلی</t>
  </si>
  <si>
    <t>‫بورس</t>
  </si>
  <si>
    <t>‫1399/06/10</t>
  </si>
  <si>
    <t>‫1403/06/10</t>
  </si>
  <si>
    <t>‫16</t>
  </si>
  <si>
    <t>‫صكوك مرابحه سايپا412-3ماهه 16%</t>
  </si>
  <si>
    <t>‫1397/12/20</t>
  </si>
  <si>
    <t>‫1401/12/20</t>
  </si>
  <si>
    <t>‫مرابحه عام دولت2-ش.خ تمدن0212</t>
  </si>
  <si>
    <t>‫فرابورس</t>
  </si>
  <si>
    <t>‫1398/12/25</t>
  </si>
  <si>
    <t>‫1402/12/25</t>
  </si>
  <si>
    <t>‫18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</si>
  <si>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</si>
  <si>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</si>
  <si>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</si>
  <si>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</si>
  <si>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</si>
  <si>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</si>
  <si>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</si>
  <si>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</si>
  <si>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</si>
  <si>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</si>
  <si>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</si>
  <si>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</si>
  <si>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</si>
  <si>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</si>
  <si>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</si>
  <si>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</si>
  <si>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</si>
  <si>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</si>
  <si>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</si>
  <si>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</si>
  <si>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</si>
  <si>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</si>
  <si>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</si>
  <si>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</si>
  <si>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</si>
  <si>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</si>
  <si>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</si>
  <si>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</si>
  <si>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</si>
  <si>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</si>
  <si>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</si>
  <si>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</si>
  <si>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‫سپرده بانکی نزد بانک توسعه صادرات</t>
  </si>
  <si>
    <t>‫0200051451001</t>
  </si>
  <si>
    <t>‫1400/02/25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</si>
  <si>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</si>
  <si>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</si>
  <si>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</si>
  <si>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</si>
  <si>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</si>
  <si>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</si>
  <si>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‫سپرده بانکی نزد بانک پاسارگاد</t>
  </si>
  <si>
    <t>‫3088100146819221</t>
  </si>
  <si>
    <t>‫1399/12/28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</si>
  <si>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</si>
  <si>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</si>
  <si>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</si>
  <si>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</si>
  <si>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</si>
  <si>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</si>
  <si>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</si>
  <si>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</si>
  <si>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</si>
  <si>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</si>
  <si>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</si>
  <si>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</si>
  <si>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</si>
  <si>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</si>
  <si>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</si>
  <si>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</si>
  <si>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</si>
  <si>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</si>
  <si>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</si>
  <si>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</si>
  <si>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</si>
  <si>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</si>
  <si>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</si>
  <si>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</si>
  <si>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</si>
  <si>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</si>
  <si>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</si>
  <si>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</si>
  <si>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</si>
  <si>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</si>
  <si>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‫1401/06/10</t>
  </si>
  <si>
    <t>‫1401/03/20</t>
  </si>
  <si>
    <t>‫كوتاه مدت-104456340-تجارت</t>
  </si>
  <si>
    <t>‫1401/02/01</t>
  </si>
  <si>
    <t>‫-</t>
  </si>
  <si>
    <t>‫كوتاه مدت-3088100146819221-پاسارگاد</t>
  </si>
  <si>
    <t>‫كوتاه مدت-70020217-شهر</t>
  </si>
  <si>
    <t>‫1401/06/25</t>
  </si>
  <si>
    <t>‫1401/03/28</t>
  </si>
  <si>
    <t>‫1401/03/27</t>
  </si>
  <si>
    <t>‫1401/05/05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</si>
  <si>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</si>
  <si>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</si>
  <si>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</si>
  <si>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</si>
  <si>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</si>
  <si>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</si>
  <si>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</si>
  <si>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</si>
  <si>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</si>
  <si>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</si>
  <si>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</si>
  <si>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</si>
  <si>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</si>
  <si>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</si>
  <si>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</si>
  <si>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</si>
  <si>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</si>
  <si>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</si>
  <si>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</si>
  <si>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</si>
  <si>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شهر</t>
  </si>
  <si>
    <t>‫سپرده بانکی کوتاه مدت - پاسارگاد</t>
  </si>
  <si>
    <t>‫4-2- سایر درآمدها: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</si>
</sst>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%"/>
    <numFmt numFmtId="165" formatCode="#,##0_);\(#,##0\);\-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B Nazanin"/>
      <charset val="178"/>
    </font>
    <font>
      <b/>
      <sz val="11"/>
      <color indexed="8"/>
      <name val="B Nazanin"/>
      <charset val="178"/>
    </font>
    <font>
      <b/>
      <u/>
      <sz val="18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6"/>
      <color indexed="8"/>
      <name val="B Nazanin"/>
      <charset val="178"/>
    </font>
    <font>
      <b/>
      <sz val="16"/>
      <color indexed="8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37" fontId="6" fillId="0" borderId="1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 wrapText="1"/>
    </xf>
    <xf numFmtId="37" fontId="7" fillId="0" borderId="3" xfId="0" applyNumberFormat="1" applyFont="1" applyBorder="1" applyAlignment="1">
      <alignment horizontal="center" vertical="center"/>
    </xf>
    <xf numFmtId="37" fontId="7" fillId="0" borderId="4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7" fillId="0" borderId="3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right" vertical="center"/>
    </xf>
    <xf numFmtId="37" fontId="7" fillId="0" borderId="1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right" vertical="center" wrapText="1"/>
    </xf>
    <xf numFmtId="3" fontId="2" fillId="0" borderId="0" xfId="0" applyNumberFormat="1" applyFont="1"/>
    <xf numFmtId="10" fontId="2" fillId="0" borderId="0" xfId="0" applyNumberFormat="1" applyFont="1"/>
    <xf numFmtId="10" fontId="2" fillId="0" borderId="0" xfId="1" applyNumberFormat="1" applyFont="1"/>
    <xf numFmtId="164" fontId="2" fillId="0" borderId="0" xfId="0" applyNumberFormat="1" applyFont="1"/>
    <xf numFmtId="165" fontId="7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0" fontId="2" fillId="0" borderId="0" xfId="0" applyFont="1"/>
    <xf numFmtId="37" fontId="3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right" vertical="center"/>
    </xf>
    <xf numFmtId="37" fontId="6" fillId="0" borderId="1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/>
    <xf numFmtId="0" fontId="7" fillId="0" borderId="0" xfId="0" applyFont="1" applyAlignment="1">
      <alignment horizontal="center" vertical="center"/>
    </xf>
    <xf numFmtId="37" fontId="7" fillId="0" borderId="1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center" vertical="center" wrapText="1"/>
    </xf>
    <xf numFmtId="37" fontId="9" fillId="0" borderId="0" xfId="0" applyNumberFormat="1" applyFont="1" applyAlignment="1">
      <alignment horizontal="center" vertical="center"/>
    </xf>
    <xf numFmtId="0" fontId="8" fillId="0" borderId="0" xfId="0" applyFont="1"/>
    <xf numFmtId="37" fontId="7" fillId="0" borderId="5" xfId="0" applyNumberFormat="1" applyFont="1" applyBorder="1" applyAlignment="1">
      <alignment horizontal="center" vertical="center"/>
    </xf>
    <xf numFmtId="0" fontId="2" fillId="2" borderId="6" xfId="0" applyNumberFormat="1" applyFont="1" applyFill="1" applyBorder="1"/>
    <xf numFmtId="0" fontId="2" fillId="2" borderId="7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3:U24"/>
  <sheetViews>
    <sheetView rightToLeft="1" view="pageBreakPreview" topLeftCell="A11" zoomScaleNormal="100" zoomScaleSheetLayoutView="100" workbookViewId="0">
      <selection activeCell="A22" sqref="A22:J22"/>
    </sheetView>
  </sheetViews>
  <sheetFormatPr defaultRowHeight="18" x14ac:dyDescent="0.45"/>
  <cols>
    <col min="1" max="20" width="9.140625" style="1"/>
    <col min="21" max="21" width="27" style="1" customWidth="1"/>
    <col min="22" max="16384" width="9.140625" style="1"/>
  </cols>
  <sheetData>
    <row r="13" spans="21:21" x14ac:dyDescent="0.45">
      <c r="U13" s="15">
        <v>35444224581785</v>
      </c>
    </row>
    <row r="22" spans="1:10" ht="39.950000000000003" customHeight="1" x14ac:dyDescent="0.45">
      <c r="A22" s="20" t="s">
        <v>0</v>
      </c>
      <c r="B22" s="21"/>
      <c r="C22" s="21"/>
      <c r="D22" s="21"/>
      <c r="E22" s="21"/>
      <c r="F22" s="21"/>
      <c r="G22" s="21"/>
      <c r="H22" s="21"/>
      <c r="I22" s="21"/>
      <c r="J22" s="21"/>
    </row>
    <row r="23" spans="1:10" ht="39.950000000000003" customHeight="1" x14ac:dyDescent="0.45">
      <c r="A23" s="20" t="s">
        <v>1</v>
      </c>
      <c r="B23" s="21"/>
      <c r="C23" s="21"/>
      <c r="D23" s="21"/>
      <c r="E23" s="21"/>
      <c r="F23" s="21"/>
      <c r="G23" s="21"/>
      <c r="H23" s="21"/>
      <c r="I23" s="21"/>
      <c r="J23" s="21"/>
    </row>
    <row r="24" spans="1:10" ht="39.950000000000003" customHeight="1" x14ac:dyDescent="0.45">
      <c r="A24" s="20" t="s">
        <v>2</v>
      </c>
      <c r="B24" s="21"/>
      <c r="C24" s="21"/>
      <c r="D24" s="21"/>
      <c r="E24" s="21"/>
      <c r="F24" s="21"/>
      <c r="G24" s="21"/>
      <c r="H24" s="21"/>
      <c r="I24" s="21"/>
      <c r="J24" s="21"/>
    </row>
  </sheetData>
  <sheetProtection algorithmName="SHA-512" hashValue="01p3T2iOpkX7FuXyIMSVJqRjd4fApzc1aMec9rX/Fq1SdcIWEpRJoHMjyzEwsqzXRJjj9ni4Oep260gnmut0ew==" saltValue="opeZtEisSIEp/fKeF7ABSw==" spinCount="100000" sheet="1" objects="1" scenarios="1"/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S19"/>
  <sheetViews>
    <sheetView rightToLeft="1" view="pageBreakPreview" zoomScale="73" zoomScaleNormal="100" zoomScaleSheetLayoutView="73" workbookViewId="0">
      <selection activeCell="F23" sqref="F23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6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0.100000000000001" customHeight="1" x14ac:dyDescent="0.45">
      <c r="A2" s="23" t="s">
        <v>95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0.100000000000001" customHeight="1" x14ac:dyDescent="0.45">
      <c r="A3" s="23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5" spans="1:19" ht="21" x14ac:dyDescent="0.45">
      <c r="A5" s="24" t="s">
        <v>118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7" spans="1:19" ht="21" x14ac:dyDescent="0.45">
      <c r="I7" s="25" t="s">
        <v>111</v>
      </c>
      <c r="J7" s="26"/>
      <c r="K7" s="26"/>
      <c r="L7" s="26"/>
      <c r="M7" s="26"/>
      <c r="O7" s="25" t="s">
        <v>7</v>
      </c>
      <c r="P7" s="26"/>
      <c r="Q7" s="26"/>
      <c r="R7" s="26"/>
      <c r="S7" s="26"/>
    </row>
    <row r="8" spans="1:19" ht="42" x14ac:dyDescent="0.45">
      <c r="A8" s="11" t="s">
        <v>97</v>
      </c>
      <c r="C8" s="3" t="s">
        <v>119</v>
      </c>
      <c r="E8" s="3" t="s">
        <v>31</v>
      </c>
      <c r="G8" s="3" t="s">
        <v>72</v>
      </c>
      <c r="I8" s="3" t="s">
        <v>120</v>
      </c>
      <c r="K8" s="3" t="s">
        <v>116</v>
      </c>
      <c r="M8" s="3" t="s">
        <v>121</v>
      </c>
      <c r="O8" s="3" t="s">
        <v>120</v>
      </c>
      <c r="Q8" s="3" t="s">
        <v>116</v>
      </c>
      <c r="S8" s="3" t="s">
        <v>121</v>
      </c>
    </row>
    <row r="9" spans="1:19" ht="37.5" x14ac:dyDescent="0.45">
      <c r="A9" s="6" t="s">
        <v>34</v>
      </c>
      <c r="C9" s="7" t="s">
        <v>122</v>
      </c>
      <c r="E9" s="7" t="s">
        <v>38</v>
      </c>
      <c r="G9" s="7" t="s">
        <v>39</v>
      </c>
      <c r="I9" s="8">
        <v>330792844</v>
      </c>
      <c r="K9" s="19">
        <v>0</v>
      </c>
      <c r="M9" s="8">
        <v>330792844</v>
      </c>
      <c r="O9" s="8">
        <v>652407278</v>
      </c>
      <c r="Q9" s="19">
        <v>0</v>
      </c>
      <c r="S9" s="8">
        <v>652407278</v>
      </c>
    </row>
    <row r="10" spans="1:19" ht="37.5" x14ac:dyDescent="0.45">
      <c r="A10" s="6" t="s">
        <v>40</v>
      </c>
      <c r="C10" s="7" t="s">
        <v>123</v>
      </c>
      <c r="E10" s="7" t="s">
        <v>42</v>
      </c>
      <c r="G10" s="7" t="s">
        <v>39</v>
      </c>
      <c r="I10" s="8">
        <v>28790648</v>
      </c>
      <c r="K10" s="19">
        <v>0</v>
      </c>
      <c r="M10" s="8">
        <v>28790648</v>
      </c>
      <c r="O10" s="8">
        <v>56794944</v>
      </c>
      <c r="Q10" s="19">
        <v>0</v>
      </c>
      <c r="S10" s="8">
        <v>56794944</v>
      </c>
    </row>
    <row r="11" spans="1:19" ht="37.5" x14ac:dyDescent="0.45">
      <c r="A11" s="6" t="s">
        <v>124</v>
      </c>
      <c r="C11" s="7" t="s">
        <v>125</v>
      </c>
      <c r="E11" s="7" t="s">
        <v>126</v>
      </c>
      <c r="G11" s="19">
        <v>10</v>
      </c>
      <c r="I11" s="8">
        <v>50793</v>
      </c>
      <c r="K11" s="19">
        <v>0</v>
      </c>
      <c r="M11" s="8">
        <v>50793</v>
      </c>
      <c r="O11" s="8">
        <v>50793</v>
      </c>
      <c r="Q11" s="19">
        <v>0</v>
      </c>
      <c r="S11" s="8">
        <v>50793</v>
      </c>
    </row>
    <row r="12" spans="1:19" ht="56.25" x14ac:dyDescent="0.45">
      <c r="A12" s="6" t="s">
        <v>127</v>
      </c>
      <c r="C12" s="7" t="s">
        <v>125</v>
      </c>
      <c r="E12" s="7" t="s">
        <v>126</v>
      </c>
      <c r="G12" s="19">
        <v>10</v>
      </c>
      <c r="I12" s="8">
        <v>2357685</v>
      </c>
      <c r="K12" s="19">
        <v>0</v>
      </c>
      <c r="M12" s="8">
        <v>2357685</v>
      </c>
      <c r="O12" s="8">
        <v>4552167</v>
      </c>
      <c r="Q12" s="19">
        <v>0</v>
      </c>
      <c r="S12" s="8">
        <v>4552167</v>
      </c>
    </row>
    <row r="13" spans="1:19" ht="37.5" x14ac:dyDescent="0.45">
      <c r="A13" s="6" t="s">
        <v>128</v>
      </c>
      <c r="C13" s="7" t="s">
        <v>125</v>
      </c>
      <c r="E13" s="7" t="s">
        <v>126</v>
      </c>
      <c r="G13" s="19">
        <v>10</v>
      </c>
      <c r="I13" s="8">
        <v>1075599</v>
      </c>
      <c r="K13" s="19">
        <v>0</v>
      </c>
      <c r="M13" s="8">
        <v>1075599</v>
      </c>
      <c r="O13" s="8">
        <v>1253835</v>
      </c>
      <c r="Q13" s="19">
        <v>0</v>
      </c>
      <c r="S13" s="8">
        <v>1253835</v>
      </c>
    </row>
    <row r="14" spans="1:19" ht="37.5" x14ac:dyDescent="0.45">
      <c r="A14" s="6" t="s">
        <v>43</v>
      </c>
      <c r="C14" s="7" t="s">
        <v>129</v>
      </c>
      <c r="E14" s="7" t="s">
        <v>46</v>
      </c>
      <c r="G14" s="7" t="s">
        <v>47</v>
      </c>
      <c r="I14" s="8">
        <v>247842337</v>
      </c>
      <c r="K14" s="19">
        <v>0</v>
      </c>
      <c r="M14" s="8">
        <v>247842337</v>
      </c>
      <c r="O14" s="8">
        <v>489199579</v>
      </c>
      <c r="Q14" s="19">
        <v>0</v>
      </c>
      <c r="S14" s="8">
        <v>489199579</v>
      </c>
    </row>
    <row r="15" spans="1:19" ht="37.5" x14ac:dyDescent="0.45">
      <c r="A15" s="6" t="s">
        <v>48</v>
      </c>
      <c r="C15" s="7" t="s">
        <v>130</v>
      </c>
      <c r="E15" s="7" t="s">
        <v>51</v>
      </c>
      <c r="G15" s="7" t="s">
        <v>47</v>
      </c>
      <c r="I15" s="8">
        <v>43044273</v>
      </c>
      <c r="K15" s="19">
        <v>0</v>
      </c>
      <c r="M15" s="8">
        <v>43044273</v>
      </c>
      <c r="O15" s="8">
        <v>84756836</v>
      </c>
      <c r="Q15" s="19">
        <v>0</v>
      </c>
      <c r="S15" s="8">
        <v>84756836</v>
      </c>
    </row>
    <row r="16" spans="1:19" ht="37.5" x14ac:dyDescent="0.45">
      <c r="A16" s="6" t="s">
        <v>52</v>
      </c>
      <c r="C16" s="7" t="s">
        <v>131</v>
      </c>
      <c r="E16" s="7" t="s">
        <v>54</v>
      </c>
      <c r="G16" s="7" t="s">
        <v>47</v>
      </c>
      <c r="I16" s="8">
        <v>291337150</v>
      </c>
      <c r="K16" s="19">
        <v>0</v>
      </c>
      <c r="M16" s="8">
        <v>291337150</v>
      </c>
      <c r="O16" s="8">
        <v>573669863</v>
      </c>
      <c r="Q16" s="19">
        <v>0</v>
      </c>
      <c r="S16" s="8">
        <v>573669863</v>
      </c>
    </row>
    <row r="17" spans="1:19" ht="37.5" x14ac:dyDescent="0.45">
      <c r="A17" s="6" t="s">
        <v>55</v>
      </c>
      <c r="C17" s="7" t="s">
        <v>132</v>
      </c>
      <c r="E17" s="7" t="s">
        <v>57</v>
      </c>
      <c r="G17" s="7">
        <v>18</v>
      </c>
      <c r="I17" s="8">
        <v>329752144</v>
      </c>
      <c r="K17" s="19">
        <v>0</v>
      </c>
      <c r="M17" s="8">
        <v>329752144</v>
      </c>
      <c r="O17" s="8">
        <v>649538684</v>
      </c>
      <c r="Q17" s="19">
        <v>0</v>
      </c>
      <c r="S17" s="8">
        <v>649538684</v>
      </c>
    </row>
    <row r="18" spans="1:19" ht="18.75" x14ac:dyDescent="0.45">
      <c r="A18" s="4" t="s">
        <v>18</v>
      </c>
      <c r="I18" s="4">
        <f>SUM(I9:$I$17)</f>
        <v>1275043473</v>
      </c>
      <c r="K18" s="19">
        <v>0</v>
      </c>
      <c r="M18" s="4">
        <f>SUM(M9:$M$17)</f>
        <v>1275043473</v>
      </c>
      <c r="O18" s="4">
        <f>SUM(O9:$O$17)</f>
        <v>2512223979</v>
      </c>
      <c r="Q18" s="19">
        <v>0</v>
      </c>
      <c r="S18" s="4">
        <f>SUM(S9:$S$17)</f>
        <v>2512223979</v>
      </c>
    </row>
    <row r="19" spans="1:19" ht="18.75" x14ac:dyDescent="0.45">
      <c r="I19" s="5"/>
      <c r="K19" s="5"/>
      <c r="M19" s="5"/>
      <c r="O19" s="5"/>
      <c r="Q19" s="5"/>
      <c r="S19" s="5"/>
    </row>
  </sheetData>
  <sheetProtection algorithmName="SHA-512" hashValue="fBO9KCO162n7VUUrvt6gpKYWGf9ATaEmFf1lB/yw3PpWG4KaqBD5CAW0dcOI4loBlLsNRMQGWu3+PFbvjfHWdA==" saltValue="LffdA4ALidltSgQasT3tOg==" spinCount="100000" sheet="1" objects="1" scenario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Q14"/>
  <sheetViews>
    <sheetView rightToLeft="1" view="pageBreakPreview" zoomScale="98" zoomScaleNormal="100" zoomScaleSheetLayoutView="98" workbookViewId="0">
      <selection activeCell="M35" sqref="M35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5.42578125" style="1" bestFit="1" customWidth="1"/>
    <col min="4" max="4" width="1.42578125" style="1" customWidth="1"/>
    <col min="5" max="5" width="23.42578125" style="1" bestFit="1" customWidth="1"/>
    <col min="6" max="6" width="1.42578125" style="1" customWidth="1"/>
    <col min="7" max="7" width="20.5703125" style="1" bestFit="1" customWidth="1"/>
    <col min="8" max="8" width="1.42578125" style="1" customWidth="1"/>
    <col min="9" max="9" width="18.28515625" style="1" bestFit="1" customWidth="1"/>
    <col min="10" max="10" width="1.42578125" style="1" customWidth="1"/>
    <col min="11" max="11" width="15.42578125" style="1" bestFit="1" customWidth="1"/>
    <col min="12" max="12" width="1.42578125" style="1" customWidth="1"/>
    <col min="13" max="13" width="23.42578125" style="1" bestFit="1" customWidth="1"/>
    <col min="14" max="14" width="1.42578125" style="1" customWidth="1"/>
    <col min="15" max="15" width="20.7109375" style="1" bestFit="1" customWidth="1"/>
    <col min="16" max="16" width="1.42578125" style="1" customWidth="1"/>
    <col min="17" max="17" width="19.42578125" style="1" bestFit="1" customWidth="1"/>
    <col min="18" max="16384" width="9.140625" style="1"/>
  </cols>
  <sheetData>
    <row r="1" spans="1:17" ht="20.100000000000001" customHeight="1" x14ac:dyDescent="0.6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0.100000000000001" customHeight="1" x14ac:dyDescent="0.45">
      <c r="A2" s="23" t="s">
        <v>95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0.100000000000001" customHeight="1" x14ac:dyDescent="0.45">
      <c r="A3" s="23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5" spans="1:17" ht="21" x14ac:dyDescent="0.45">
      <c r="A5" s="24" t="s">
        <v>133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7" spans="1:17" ht="21" x14ac:dyDescent="0.45">
      <c r="C7" s="25" t="s">
        <v>111</v>
      </c>
      <c r="D7" s="26"/>
      <c r="E7" s="26"/>
      <c r="F7" s="26"/>
      <c r="G7" s="26"/>
      <c r="H7" s="26"/>
      <c r="I7" s="26"/>
      <c r="K7" s="25" t="s">
        <v>7</v>
      </c>
      <c r="L7" s="26"/>
      <c r="M7" s="26"/>
      <c r="N7" s="26"/>
      <c r="O7" s="26"/>
      <c r="P7" s="26"/>
      <c r="Q7" s="26"/>
    </row>
    <row r="8" spans="1:17" ht="42" x14ac:dyDescent="0.45">
      <c r="A8" s="11" t="s">
        <v>97</v>
      </c>
      <c r="C8" s="3" t="s">
        <v>9</v>
      </c>
      <c r="E8" s="3" t="s">
        <v>11</v>
      </c>
      <c r="G8" s="3" t="s">
        <v>134</v>
      </c>
      <c r="I8" s="3" t="s">
        <v>135</v>
      </c>
      <c r="K8" s="3" t="s">
        <v>9</v>
      </c>
      <c r="M8" s="3" t="s">
        <v>11</v>
      </c>
      <c r="O8" s="3" t="s">
        <v>134</v>
      </c>
      <c r="Q8" s="3" t="s">
        <v>135</v>
      </c>
    </row>
    <row r="9" spans="1:17" ht="37.5" x14ac:dyDescent="0.45">
      <c r="A9" s="6" t="s">
        <v>43</v>
      </c>
      <c r="C9" s="8">
        <v>1000</v>
      </c>
      <c r="E9" s="8">
        <v>677198676</v>
      </c>
      <c r="G9" s="8">
        <v>-644460746</v>
      </c>
      <c r="I9" s="8">
        <v>32737930</v>
      </c>
      <c r="K9" s="8">
        <v>1000</v>
      </c>
      <c r="M9" s="8">
        <v>677198676</v>
      </c>
      <c r="O9" s="8">
        <v>-644460746</v>
      </c>
      <c r="Q9" s="8">
        <v>32737930</v>
      </c>
    </row>
    <row r="10" spans="1:17" ht="18.75" x14ac:dyDescent="0.45">
      <c r="A10" s="6" t="s">
        <v>17</v>
      </c>
      <c r="C10" s="8">
        <v>34699300</v>
      </c>
      <c r="E10" s="8">
        <v>260136023905</v>
      </c>
      <c r="G10" s="8">
        <v>-253218379608</v>
      </c>
      <c r="I10" s="8">
        <v>6917644297</v>
      </c>
      <c r="K10" s="8">
        <v>54699300</v>
      </c>
      <c r="M10" s="8">
        <v>417016705639</v>
      </c>
      <c r="O10" s="8">
        <v>-397789013342</v>
      </c>
      <c r="Q10" s="8">
        <v>19227692297</v>
      </c>
    </row>
    <row r="11" spans="1:17" ht="18.75" x14ac:dyDescent="0.45">
      <c r="A11" s="4" t="s">
        <v>18</v>
      </c>
      <c r="C11" s="4">
        <f>SUM(C9:$C$10)</f>
        <v>34700300</v>
      </c>
      <c r="E11" s="4">
        <f>SUM(E9:$E$10)</f>
        <v>260813222581</v>
      </c>
      <c r="G11" s="4">
        <f>SUM(G9:$G$10)</f>
        <v>-253862840354</v>
      </c>
      <c r="I11" s="4">
        <f>SUM(I9:$I$10)</f>
        <v>6950382227</v>
      </c>
      <c r="K11" s="4">
        <f>SUM(K9:$K$10)</f>
        <v>54700300</v>
      </c>
      <c r="M11" s="4">
        <f>SUM(M9:$M$10)</f>
        <v>417693904315</v>
      </c>
      <c r="O11" s="4">
        <f>SUM(O9:$O$10)</f>
        <v>-398433474088</v>
      </c>
      <c r="Q11" s="4">
        <f>SUM(Q9:$Q$10)</f>
        <v>19260430227</v>
      </c>
    </row>
    <row r="12" spans="1:17" ht="18.75" x14ac:dyDescent="0.45">
      <c r="C12" s="5"/>
      <c r="E12" s="5"/>
      <c r="G12" s="5"/>
      <c r="I12" s="5"/>
      <c r="K12" s="5"/>
      <c r="M12" s="5"/>
      <c r="O12" s="5"/>
      <c r="Q12" s="5"/>
    </row>
    <row r="14" spans="1:17" ht="18.75" x14ac:dyDescent="0.45">
      <c r="A14" s="32" t="s">
        <v>136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4"/>
    </row>
  </sheetData>
  <sheetProtection algorithmName="SHA-512" hashValue="bNCNiDmE1PiFhQIAqzl0zah9Uoty25uxEHG9le4Ge7WIxRcsbB0mWTRPcYHCoUvkd3a4Kr7rBaZOSUJyXSwSPQ==" saltValue="GX2jJMVNc7Q8oZHAZhZRzw==" spinCount="100000" sheet="1" objects="1" scenarios="1"/>
  <mergeCells count="7">
    <mergeCell ref="A14:Q14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Q19"/>
  <sheetViews>
    <sheetView rightToLeft="1" view="pageBreakPreview" zoomScale="112" zoomScaleNormal="100" zoomScaleSheetLayoutView="112" workbookViewId="0">
      <selection activeCell="F15" sqref="F15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6.85546875" style="1" customWidth="1"/>
    <col min="4" max="4" width="1.42578125" style="1" customWidth="1"/>
    <col min="5" max="5" width="23.42578125" style="1" customWidth="1"/>
    <col min="6" max="6" width="1.42578125" style="1" customWidth="1"/>
    <col min="7" max="7" width="21.140625" style="1" customWidth="1"/>
    <col min="8" max="8" width="1.42578125" style="1" customWidth="1"/>
    <col min="9" max="9" width="18.7109375" style="1" customWidth="1"/>
    <col min="10" max="10" width="1.42578125" style="1" customWidth="1"/>
    <col min="11" max="11" width="19.28515625" style="1" customWidth="1"/>
    <col min="12" max="12" width="1.42578125" style="1" customWidth="1"/>
    <col min="13" max="13" width="23.42578125" style="1" customWidth="1"/>
    <col min="14" max="14" width="1.42578125" style="1" customWidth="1"/>
    <col min="15" max="15" width="22" style="1" bestFit="1" customWidth="1"/>
    <col min="16" max="16" width="1.42578125" style="1" customWidth="1"/>
    <col min="17" max="17" width="19.85546875" style="1" customWidth="1"/>
    <col min="18" max="16384" width="9.140625" style="1"/>
  </cols>
  <sheetData>
    <row r="1" spans="1:17" ht="20.100000000000001" customHeight="1" x14ac:dyDescent="0.6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0.100000000000001" customHeight="1" x14ac:dyDescent="0.45">
      <c r="A2" s="23" t="s">
        <v>95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0.100000000000001" customHeight="1" x14ac:dyDescent="0.45">
      <c r="A3" s="23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5" spans="1:17" ht="21" x14ac:dyDescent="0.45">
      <c r="A5" s="24" t="s">
        <v>137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7" spans="1:17" ht="21" x14ac:dyDescent="0.45">
      <c r="C7" s="25" t="s">
        <v>111</v>
      </c>
      <c r="D7" s="26"/>
      <c r="E7" s="26"/>
      <c r="F7" s="26"/>
      <c r="G7" s="26"/>
      <c r="H7" s="26"/>
      <c r="I7" s="26"/>
      <c r="K7" s="25" t="s">
        <v>7</v>
      </c>
      <c r="L7" s="26"/>
      <c r="M7" s="26"/>
      <c r="N7" s="26"/>
      <c r="O7" s="26"/>
      <c r="P7" s="26"/>
      <c r="Q7" s="26"/>
    </row>
    <row r="8" spans="1:17" ht="42" x14ac:dyDescent="0.45">
      <c r="A8" s="11" t="s">
        <v>97</v>
      </c>
      <c r="C8" s="3" t="s">
        <v>9</v>
      </c>
      <c r="E8" s="3" t="s">
        <v>11</v>
      </c>
      <c r="G8" s="3" t="s">
        <v>134</v>
      </c>
      <c r="I8" s="3" t="s">
        <v>138</v>
      </c>
      <c r="K8" s="3" t="s">
        <v>9</v>
      </c>
      <c r="M8" s="3" t="s">
        <v>11</v>
      </c>
      <c r="O8" s="3" t="s">
        <v>134</v>
      </c>
      <c r="Q8" s="3" t="s">
        <v>138</v>
      </c>
    </row>
    <row r="9" spans="1:17" ht="37.5" x14ac:dyDescent="0.45">
      <c r="A9" s="6" t="s">
        <v>34</v>
      </c>
      <c r="C9" s="8">
        <v>24920</v>
      </c>
      <c r="E9" s="8">
        <v>24901933000</v>
      </c>
      <c r="G9" s="8">
        <v>-24901933000</v>
      </c>
      <c r="I9" s="19">
        <v>0</v>
      </c>
      <c r="K9" s="8">
        <v>24920</v>
      </c>
      <c r="M9" s="8">
        <v>24901933000</v>
      </c>
      <c r="O9" s="8">
        <v>-24901933000</v>
      </c>
      <c r="Q9" s="19">
        <v>0</v>
      </c>
    </row>
    <row r="10" spans="1:17" ht="37.5" x14ac:dyDescent="0.45">
      <c r="A10" s="6" t="s">
        <v>40</v>
      </c>
      <c r="C10" s="8">
        <v>2100</v>
      </c>
      <c r="E10" s="8">
        <v>2098477500</v>
      </c>
      <c r="G10" s="8">
        <v>-2098477500</v>
      </c>
      <c r="I10" s="19">
        <v>0</v>
      </c>
      <c r="K10" s="8">
        <v>2100</v>
      </c>
      <c r="M10" s="8">
        <v>2098477500</v>
      </c>
      <c r="O10" s="8">
        <v>-2098477500</v>
      </c>
      <c r="Q10" s="19">
        <v>0</v>
      </c>
    </row>
    <row r="11" spans="1:17" ht="37.5" x14ac:dyDescent="0.45">
      <c r="A11" s="6" t="s">
        <v>43</v>
      </c>
      <c r="C11" s="8">
        <v>16000</v>
      </c>
      <c r="E11" s="8">
        <v>10835178796</v>
      </c>
      <c r="G11" s="8">
        <v>-10319233128</v>
      </c>
      <c r="I11" s="8">
        <v>515945668</v>
      </c>
      <c r="K11" s="8">
        <v>16000</v>
      </c>
      <c r="M11" s="8">
        <v>10835178796</v>
      </c>
      <c r="O11" s="8">
        <v>-10319233128</v>
      </c>
      <c r="Q11" s="8">
        <v>515945668</v>
      </c>
    </row>
    <row r="12" spans="1:17" ht="37.5" x14ac:dyDescent="0.45">
      <c r="A12" s="6" t="s">
        <v>48</v>
      </c>
      <c r="C12" s="8">
        <v>2810</v>
      </c>
      <c r="E12" s="8">
        <v>2800555344</v>
      </c>
      <c r="G12" s="8">
        <v>-2786622233</v>
      </c>
      <c r="I12" s="8">
        <v>13933111</v>
      </c>
      <c r="K12" s="8">
        <v>2810</v>
      </c>
      <c r="M12" s="8">
        <v>2800555344</v>
      </c>
      <c r="O12" s="8">
        <v>-2759048039</v>
      </c>
      <c r="Q12" s="8">
        <v>41507305</v>
      </c>
    </row>
    <row r="13" spans="1:17" ht="37.5" x14ac:dyDescent="0.45">
      <c r="A13" s="6" t="s">
        <v>52</v>
      </c>
      <c r="C13" s="8">
        <v>19000</v>
      </c>
      <c r="E13" s="8">
        <v>18986225000</v>
      </c>
      <c r="G13" s="8">
        <v>-18986225000</v>
      </c>
      <c r="I13" s="19">
        <v>0</v>
      </c>
      <c r="K13" s="8">
        <v>19000</v>
      </c>
      <c r="M13" s="8">
        <v>18986225000</v>
      </c>
      <c r="O13" s="8">
        <v>18986225000</v>
      </c>
      <c r="Q13" s="19">
        <v>0</v>
      </c>
    </row>
    <row r="14" spans="1:17" ht="18.75" x14ac:dyDescent="0.45">
      <c r="A14" s="6" t="s">
        <v>17</v>
      </c>
      <c r="C14" s="8">
        <v>4542922458</v>
      </c>
      <c r="E14" s="8">
        <v>34227602570467</v>
      </c>
      <c r="G14" s="8">
        <v>-34345065907169</v>
      </c>
      <c r="I14" s="8">
        <v>-117463336702</v>
      </c>
      <c r="K14" s="8">
        <v>4542922458</v>
      </c>
      <c r="M14" s="8">
        <v>34227602570467</v>
      </c>
      <c r="O14" s="8">
        <v>-33184937583606</v>
      </c>
      <c r="Q14" s="8">
        <v>1042664986861</v>
      </c>
    </row>
    <row r="15" spans="1:17" ht="37.5" x14ac:dyDescent="0.45">
      <c r="A15" s="6" t="s">
        <v>55</v>
      </c>
      <c r="C15" s="8">
        <v>21500</v>
      </c>
      <c r="E15" s="8">
        <v>16618193069</v>
      </c>
      <c r="G15" s="8">
        <v>-16618193069</v>
      </c>
      <c r="I15" s="19">
        <v>0</v>
      </c>
      <c r="K15" s="8">
        <v>21500</v>
      </c>
      <c r="M15" s="8">
        <v>16618193069</v>
      </c>
      <c r="O15" s="8">
        <v>-15683621125</v>
      </c>
      <c r="Q15" s="8">
        <v>934571944</v>
      </c>
    </row>
    <row r="16" spans="1:17" ht="18.75" x14ac:dyDescent="0.45">
      <c r="A16" s="4" t="s">
        <v>18</v>
      </c>
      <c r="C16" s="4">
        <f>SUM(C9:$C$15)</f>
        <v>4543008788</v>
      </c>
      <c r="E16" s="4">
        <f>SUM(E9:$E$15)</f>
        <v>34303843133176</v>
      </c>
      <c r="G16" s="4">
        <f>SUM(G9:$G$15)</f>
        <v>-34420776591099</v>
      </c>
      <c r="I16" s="4">
        <f>SUM(I9:$I$15)</f>
        <v>-116933457923</v>
      </c>
      <c r="K16" s="4">
        <f>SUM(K9:$K$15)</f>
        <v>4543008788</v>
      </c>
      <c r="M16" s="4">
        <f>SUM(M9:$M$15)</f>
        <v>34303843133176</v>
      </c>
      <c r="O16" s="4">
        <f>SUM(O9:$O$15)</f>
        <v>-33221713671398</v>
      </c>
      <c r="Q16" s="4">
        <f>SUM(Q9:$Q$15)</f>
        <v>1044157011778</v>
      </c>
    </row>
    <row r="17" spans="1:17" ht="18.75" x14ac:dyDescent="0.45">
      <c r="C17" s="5"/>
      <c r="E17" s="5"/>
      <c r="G17" s="5"/>
      <c r="I17" s="5"/>
      <c r="K17" s="5"/>
      <c r="M17" s="5"/>
      <c r="O17" s="5"/>
      <c r="Q17" s="5"/>
    </row>
    <row r="19" spans="1:17" ht="18.75" x14ac:dyDescent="0.45">
      <c r="A19" s="32" t="s">
        <v>136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4"/>
    </row>
  </sheetData>
  <sheetProtection algorithmName="SHA-512" hashValue="sWKrDUyzPaaD+ZblPFgb0MI7nO6H6InUP5ahc7wqhRNyD9em39VbbkXCo99z0t/2d6HhhF/YJUqHUS1DtS65Qg==" saltValue="B/UwMYwkkhmVsR0QxLy3NA==" spinCount="100000" sheet="1" objects="1" scenarios="1"/>
  <mergeCells count="7">
    <mergeCell ref="A19:Q19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U11"/>
  <sheetViews>
    <sheetView rightToLeft="1" view="pageBreakPreview" zoomScale="95" zoomScaleNormal="100" zoomScaleSheetLayoutView="95" workbookViewId="0">
      <selection activeCell="M9" sqref="M9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21.85546875" style="1" customWidth="1"/>
    <col min="6" max="6" width="1.42578125" style="1" customWidth="1"/>
    <col min="7" max="7" width="17" style="1" customWidth="1"/>
    <col min="8" max="8" width="1.42578125" style="1" customWidth="1"/>
    <col min="9" max="9" width="18.7109375" style="1" customWidth="1"/>
    <col min="10" max="10" width="1.42578125" style="1" customWidth="1"/>
    <col min="11" max="11" width="10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21.85546875" style="1" customWidth="1"/>
    <col min="16" max="16" width="1.42578125" style="1" customWidth="1"/>
    <col min="17" max="17" width="19" style="1" customWidth="1"/>
    <col min="18" max="18" width="1.42578125" style="1" customWidth="1"/>
    <col min="19" max="19" width="23.28515625" style="1" customWidth="1"/>
    <col min="20" max="20" width="1.42578125" style="1" customWidth="1"/>
    <col min="21" max="21" width="10.7109375" style="1" customWidth="1"/>
    <col min="22" max="16384" width="9.140625" style="1"/>
  </cols>
  <sheetData>
    <row r="1" spans="1:21" ht="20.100000000000001" customHeight="1" x14ac:dyDescent="0.6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ht="20.100000000000001" customHeight="1" x14ac:dyDescent="0.45">
      <c r="A2" s="23" t="s">
        <v>95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0.100000000000001" customHeight="1" x14ac:dyDescent="0.45">
      <c r="A3" s="23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5" spans="1:21" ht="21" x14ac:dyDescent="0.45">
      <c r="A5" s="24" t="s">
        <v>139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7" spans="1:21" ht="21" x14ac:dyDescent="0.45">
      <c r="C7" s="25" t="s">
        <v>111</v>
      </c>
      <c r="D7" s="26"/>
      <c r="E7" s="26"/>
      <c r="F7" s="26"/>
      <c r="G7" s="26"/>
      <c r="H7" s="26"/>
      <c r="I7" s="26"/>
      <c r="J7" s="26"/>
      <c r="K7" s="26"/>
      <c r="M7" s="25" t="s">
        <v>7</v>
      </c>
      <c r="N7" s="26"/>
      <c r="O7" s="26"/>
      <c r="P7" s="26"/>
      <c r="Q7" s="26"/>
      <c r="R7" s="26"/>
      <c r="S7" s="26"/>
      <c r="T7" s="26"/>
      <c r="U7" s="26"/>
    </row>
    <row r="8" spans="1:21" ht="42" x14ac:dyDescent="0.45">
      <c r="A8" s="2" t="s">
        <v>140</v>
      </c>
      <c r="C8" s="3" t="s">
        <v>109</v>
      </c>
      <c r="E8" s="3" t="s">
        <v>141</v>
      </c>
      <c r="G8" s="3" t="s">
        <v>142</v>
      </c>
      <c r="I8" s="3" t="s">
        <v>143</v>
      </c>
      <c r="K8" s="3" t="s">
        <v>144</v>
      </c>
      <c r="M8" s="3" t="s">
        <v>109</v>
      </c>
      <c r="O8" s="3" t="s">
        <v>141</v>
      </c>
      <c r="Q8" s="3" t="s">
        <v>142</v>
      </c>
      <c r="S8" s="3" t="s">
        <v>143</v>
      </c>
      <c r="U8" s="3" t="s">
        <v>144</v>
      </c>
    </row>
    <row r="9" spans="1:21" ht="18.75" x14ac:dyDescent="0.45">
      <c r="A9" s="6" t="s">
        <v>17</v>
      </c>
      <c r="C9" s="19">
        <v>0</v>
      </c>
      <c r="E9" s="8">
        <v>-117463336702</v>
      </c>
      <c r="G9" s="8">
        <v>6917644297</v>
      </c>
      <c r="I9" s="8">
        <v>-110545692405</v>
      </c>
      <c r="K9" s="9">
        <v>1.0169045483063319</v>
      </c>
      <c r="M9" s="19">
        <v>0</v>
      </c>
      <c r="O9" s="8">
        <v>1042664986861</v>
      </c>
      <c r="Q9" s="8">
        <v>19227692297</v>
      </c>
      <c r="S9" s="8">
        <v>1061892679158</v>
      </c>
      <c r="U9" s="9">
        <v>0.99621270806618056</v>
      </c>
    </row>
    <row r="10" spans="1:21" ht="18.75" x14ac:dyDescent="0.45">
      <c r="A10" s="4" t="s">
        <v>18</v>
      </c>
      <c r="C10" s="19">
        <f>SUM(C9:$C$9)</f>
        <v>0</v>
      </c>
      <c r="E10" s="4">
        <f>SUM(E9:$E$9)</f>
        <v>-117463336702</v>
      </c>
      <c r="G10" s="4">
        <f>SUM(G9:$G$9)</f>
        <v>6917644297</v>
      </c>
      <c r="I10" s="4">
        <f>SUM(I9:$I$9)</f>
        <v>-110545692405</v>
      </c>
      <c r="K10" s="10">
        <f>SUM(K9:$K$9)</f>
        <v>1.0169045483063319</v>
      </c>
      <c r="M10" s="19">
        <f>SUM(M9:$M$9)</f>
        <v>0</v>
      </c>
      <c r="O10" s="4">
        <f>SUM(O9:$O$9)</f>
        <v>1042664986861</v>
      </c>
      <c r="Q10" s="4">
        <f>SUM(Q9:$Q$9)</f>
        <v>19227692297</v>
      </c>
      <c r="S10" s="4">
        <f>SUM(S9:$S$9)</f>
        <v>1061892679158</v>
      </c>
      <c r="U10" s="10">
        <f>SUM(U9:$U$9)</f>
        <v>0.99621270806618056</v>
      </c>
    </row>
    <row r="11" spans="1:21" ht="18.75" x14ac:dyDescent="0.45">
      <c r="C11" s="5"/>
      <c r="E11" s="5"/>
      <c r="G11" s="5"/>
      <c r="I11" s="5"/>
      <c r="K11" s="5"/>
      <c r="M11" s="5"/>
      <c r="O11" s="5"/>
      <c r="Q11" s="5"/>
      <c r="S11" s="5"/>
      <c r="U11" s="5"/>
    </row>
  </sheetData>
  <sheetProtection algorithmName="SHA-512" hashValue="zZhLjEmOw8Huuk2qXmuLvf+yHXDzVkVY2DUPb5StwToMr+qKXcTzNIysCXXrD2qvrm498L5Ei4/7GMvNHkvluw==" saltValue="pLPHW3zH54A/cZlgiPqqCg==" spinCount="100000" sheet="1" objects="1" scenario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Q16"/>
  <sheetViews>
    <sheetView rightToLeft="1" view="pageBreakPreview" zoomScaleNormal="100" zoomScaleSheetLayoutView="100" workbookViewId="0">
      <selection activeCell="O25" sqref="O25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7.85546875" style="1" bestFit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.85546875" style="1" bestFit="1" customWidth="1"/>
    <col min="10" max="10" width="1.42578125" style="1" customWidth="1"/>
    <col min="11" max="11" width="17.7109375" style="1" bestFit="1" customWidth="1"/>
    <col min="12" max="12" width="1.42578125" style="1" customWidth="1"/>
    <col min="13" max="13" width="18" style="1" bestFit="1" customWidth="1"/>
    <col min="14" max="14" width="1.42578125" style="1" customWidth="1"/>
    <col min="15" max="15" width="17" style="1" customWidth="1"/>
    <col min="16" max="16" width="1.42578125" style="1" customWidth="1"/>
    <col min="17" max="17" width="18" style="1" bestFit="1" customWidth="1"/>
    <col min="18" max="16384" width="9.140625" style="1"/>
  </cols>
  <sheetData>
    <row r="1" spans="1:17" ht="20.100000000000001" customHeight="1" x14ac:dyDescent="0.6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0.100000000000001" customHeight="1" x14ac:dyDescent="0.45">
      <c r="A2" s="23" t="s">
        <v>95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0.100000000000001" customHeight="1" x14ac:dyDescent="0.45">
      <c r="A3" s="23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5" spans="1:17" ht="21" x14ac:dyDescent="0.45">
      <c r="A5" s="24" t="s">
        <v>145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7" spans="1:17" ht="21" x14ac:dyDescent="0.45">
      <c r="C7" s="25" t="s">
        <v>111</v>
      </c>
      <c r="D7" s="26"/>
      <c r="E7" s="26"/>
      <c r="F7" s="26"/>
      <c r="G7" s="26"/>
      <c r="H7" s="26"/>
      <c r="I7" s="26"/>
      <c r="J7" s="26"/>
      <c r="K7" s="26"/>
      <c r="M7" s="25" t="s">
        <v>7</v>
      </c>
      <c r="N7" s="26"/>
      <c r="O7" s="26"/>
      <c r="P7" s="26"/>
      <c r="Q7" s="26"/>
    </row>
    <row r="8" spans="1:17" ht="21" x14ac:dyDescent="0.45">
      <c r="C8" s="3" t="s">
        <v>146</v>
      </c>
      <c r="E8" s="3" t="s">
        <v>141</v>
      </c>
      <c r="G8" s="3" t="s">
        <v>142</v>
      </c>
      <c r="I8" s="3" t="s">
        <v>18</v>
      </c>
      <c r="K8" s="3" t="s">
        <v>146</v>
      </c>
      <c r="M8" s="3" t="s">
        <v>141</v>
      </c>
      <c r="O8" s="3" t="s">
        <v>142</v>
      </c>
      <c r="Q8" s="3" t="s">
        <v>18</v>
      </c>
    </row>
    <row r="9" spans="1:17" ht="37.5" x14ac:dyDescent="0.45">
      <c r="A9" s="6" t="s">
        <v>34</v>
      </c>
      <c r="C9" s="8">
        <v>330792844</v>
      </c>
      <c r="E9" s="19">
        <v>0</v>
      </c>
      <c r="G9" s="19">
        <v>0</v>
      </c>
      <c r="I9" s="8">
        <v>330792844</v>
      </c>
      <c r="K9" s="8">
        <v>652407278</v>
      </c>
      <c r="M9" s="19">
        <v>0</v>
      </c>
      <c r="O9" s="19">
        <v>0</v>
      </c>
      <c r="Q9" s="8">
        <v>652407278</v>
      </c>
    </row>
    <row r="10" spans="1:17" ht="37.5" x14ac:dyDescent="0.45">
      <c r="A10" s="6" t="s">
        <v>40</v>
      </c>
      <c r="C10" s="8">
        <v>28790648</v>
      </c>
      <c r="E10" s="19">
        <v>0</v>
      </c>
      <c r="G10" s="19">
        <v>0</v>
      </c>
      <c r="I10" s="8">
        <v>28790648</v>
      </c>
      <c r="K10" s="8">
        <v>56794944</v>
      </c>
      <c r="M10" s="19">
        <v>0</v>
      </c>
      <c r="O10" s="19">
        <v>0</v>
      </c>
      <c r="Q10" s="8">
        <v>56794944</v>
      </c>
    </row>
    <row r="11" spans="1:17" ht="37.5" x14ac:dyDescent="0.45">
      <c r="A11" s="6" t="s">
        <v>43</v>
      </c>
      <c r="C11" s="8">
        <v>247842337</v>
      </c>
      <c r="E11" s="8">
        <v>515945668</v>
      </c>
      <c r="G11" s="8">
        <v>32737930</v>
      </c>
      <c r="I11" s="8">
        <v>796525935</v>
      </c>
      <c r="K11" s="8">
        <v>489199579</v>
      </c>
      <c r="M11" s="8">
        <v>515945668</v>
      </c>
      <c r="O11" s="8">
        <v>32737930</v>
      </c>
      <c r="Q11" s="8">
        <v>1037883177</v>
      </c>
    </row>
    <row r="12" spans="1:17" ht="37.5" x14ac:dyDescent="0.45">
      <c r="A12" s="6" t="s">
        <v>48</v>
      </c>
      <c r="C12" s="8">
        <v>43044273</v>
      </c>
      <c r="E12" s="8">
        <v>13933111</v>
      </c>
      <c r="G12" s="19">
        <v>0</v>
      </c>
      <c r="I12" s="8">
        <v>56977384</v>
      </c>
      <c r="K12" s="8">
        <v>84756836</v>
      </c>
      <c r="M12" s="8">
        <v>41507305</v>
      </c>
      <c r="O12" s="19">
        <v>0</v>
      </c>
      <c r="Q12" s="8">
        <v>126264141</v>
      </c>
    </row>
    <row r="13" spans="1:17" ht="37.5" x14ac:dyDescent="0.45">
      <c r="A13" s="6" t="s">
        <v>52</v>
      </c>
      <c r="C13" s="8">
        <v>291337150</v>
      </c>
      <c r="E13" s="19">
        <v>0</v>
      </c>
      <c r="G13" s="19">
        <v>0</v>
      </c>
      <c r="I13" s="8">
        <v>291337150</v>
      </c>
      <c r="K13" s="8">
        <v>573669863</v>
      </c>
      <c r="M13" s="8">
        <v>0</v>
      </c>
      <c r="O13" s="19">
        <v>0</v>
      </c>
      <c r="Q13" s="8">
        <v>573669863</v>
      </c>
    </row>
    <row r="14" spans="1:17" ht="37.5" x14ac:dyDescent="0.45">
      <c r="A14" s="6" t="s">
        <v>55</v>
      </c>
      <c r="C14" s="8">
        <v>329752144</v>
      </c>
      <c r="E14" s="19">
        <v>0</v>
      </c>
      <c r="G14" s="19">
        <v>0</v>
      </c>
      <c r="I14" s="8">
        <v>329752144</v>
      </c>
      <c r="K14" s="8">
        <v>649538684</v>
      </c>
      <c r="M14" s="8">
        <v>934571944</v>
      </c>
      <c r="O14" s="19">
        <v>0</v>
      </c>
      <c r="Q14" s="8">
        <v>1584110628</v>
      </c>
    </row>
    <row r="15" spans="1:17" ht="18.75" x14ac:dyDescent="0.45">
      <c r="A15" s="4" t="s">
        <v>18</v>
      </c>
      <c r="C15" s="4">
        <f>SUM(C9:$C$14)</f>
        <v>1271559396</v>
      </c>
      <c r="E15" s="4">
        <f>SUM(E9:$E$14)</f>
        <v>529878779</v>
      </c>
      <c r="G15" s="4">
        <f>SUM(G9:$G$14)</f>
        <v>32737930</v>
      </c>
      <c r="I15" s="4">
        <f>SUM(I9:$I$14)</f>
        <v>1834176105</v>
      </c>
      <c r="K15" s="4">
        <f>SUM(K9:$K$14)</f>
        <v>2506367184</v>
      </c>
      <c r="M15" s="4">
        <f>SUM(M9:$M$14)</f>
        <v>1492024917</v>
      </c>
      <c r="O15" s="4">
        <f>SUM(O9:$O$14)</f>
        <v>32737930</v>
      </c>
      <c r="Q15" s="4">
        <f>SUM(Q9:$Q$14)</f>
        <v>4031130031</v>
      </c>
    </row>
    <row r="16" spans="1:17" ht="18.75" x14ac:dyDescent="0.45">
      <c r="C16" s="5"/>
      <c r="E16" s="5"/>
      <c r="G16" s="5"/>
      <c r="I16" s="5"/>
      <c r="K16" s="5"/>
      <c r="M16" s="5"/>
      <c r="O16" s="5"/>
      <c r="Q16" s="5"/>
    </row>
  </sheetData>
  <sheetProtection algorithmName="SHA-512" hashValue="4EuT89HpK4qCH6177oRI/FsiXo+SgUKLwyvjSrdwNN0hdwiHOGJpbpV3kD3dz8pJzszMPCQr/wQIkX80Jr7HOQ==" saltValue="9/OqUwq3IPCO2XsBOuZVCQ==" spinCount="100000" sheet="1" objects="1" scenario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M19"/>
  <sheetViews>
    <sheetView rightToLeft="1" view="pageBreakPreview" zoomScale="91" zoomScaleNormal="100" zoomScaleSheetLayoutView="91" workbookViewId="0">
      <selection activeCell="H28" sqref="H28"/>
    </sheetView>
  </sheetViews>
  <sheetFormatPr defaultRowHeight="18" x14ac:dyDescent="0.45"/>
  <cols>
    <col min="1" max="1" width="25.57031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4.140625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2" width="9.140625" style="1"/>
    <col min="13" max="13" width="11.7109375" style="1" bestFit="1" customWidth="1"/>
    <col min="14" max="16384" width="9.140625" style="1"/>
  </cols>
  <sheetData>
    <row r="1" spans="1:13" ht="20.100000000000001" customHeight="1" x14ac:dyDescent="0.6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3" ht="20.100000000000001" customHeight="1" x14ac:dyDescent="0.45">
      <c r="A2" s="23" t="s">
        <v>95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3" ht="20.100000000000001" customHeight="1" x14ac:dyDescent="0.45">
      <c r="A3" s="23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5" spans="1:13" ht="21" x14ac:dyDescent="0.45">
      <c r="A5" s="24" t="s">
        <v>147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7" spans="1:13" ht="21" x14ac:dyDescent="0.45">
      <c r="A7" s="25" t="s">
        <v>148</v>
      </c>
      <c r="B7" s="26"/>
      <c r="C7" s="26"/>
      <c r="E7" s="25" t="s">
        <v>111</v>
      </c>
      <c r="F7" s="26"/>
      <c r="G7" s="26"/>
      <c r="I7" s="25" t="s">
        <v>7</v>
      </c>
      <c r="J7" s="26"/>
      <c r="K7" s="26"/>
    </row>
    <row r="8" spans="1:13" ht="42" x14ac:dyDescent="0.45">
      <c r="A8" s="3" t="s">
        <v>149</v>
      </c>
      <c r="C8" s="3" t="s">
        <v>69</v>
      </c>
      <c r="E8" s="3" t="s">
        <v>150</v>
      </c>
      <c r="G8" s="3" t="s">
        <v>151</v>
      </c>
      <c r="I8" s="3" t="s">
        <v>150</v>
      </c>
      <c r="K8" s="3" t="s">
        <v>151</v>
      </c>
    </row>
    <row r="9" spans="1:13" ht="18.75" x14ac:dyDescent="0.45">
      <c r="A9" s="6" t="s">
        <v>152</v>
      </c>
      <c r="C9" s="7" t="s">
        <v>77</v>
      </c>
      <c r="E9" s="8">
        <v>50793</v>
      </c>
      <c r="G9" s="9">
        <f>E9/E12</f>
        <v>1.4578610059421763E-2</v>
      </c>
      <c r="I9" s="8">
        <v>50793</v>
      </c>
      <c r="K9" s="9">
        <f>I9/I12</f>
        <v>8.672490671092296E-3</v>
      </c>
    </row>
    <row r="10" spans="1:13" ht="18.75" x14ac:dyDescent="0.45">
      <c r="A10" s="6" t="s">
        <v>153</v>
      </c>
      <c r="C10" s="7" t="s">
        <v>87</v>
      </c>
      <c r="E10" s="8">
        <v>1075599</v>
      </c>
      <c r="G10" s="9">
        <f>E10/E12</f>
        <v>0.30871849273136043</v>
      </c>
      <c r="I10" s="8">
        <v>1253835</v>
      </c>
      <c r="K10" s="9">
        <f>I10/I12</f>
        <v>0.2140821046323117</v>
      </c>
    </row>
    <row r="11" spans="1:13" ht="37.5" x14ac:dyDescent="0.45">
      <c r="A11" s="6" t="s">
        <v>154</v>
      </c>
      <c r="C11" s="7" t="s">
        <v>90</v>
      </c>
      <c r="E11" s="8">
        <v>2357685</v>
      </c>
      <c r="G11" s="9">
        <f>E11/E12</f>
        <v>0.67670289720921784</v>
      </c>
      <c r="I11" s="8">
        <v>4552167</v>
      </c>
      <c r="K11" s="9">
        <f>I11/I12</f>
        <v>0.77724540469659598</v>
      </c>
    </row>
    <row r="12" spans="1:13" ht="18.75" x14ac:dyDescent="0.45">
      <c r="A12" s="4" t="s">
        <v>18</v>
      </c>
      <c r="E12" s="4">
        <f>SUM(E9:$E$11)</f>
        <v>3484077</v>
      </c>
      <c r="G12" s="10">
        <f>SUM(G9:$G$11)</f>
        <v>1</v>
      </c>
      <c r="I12" s="4">
        <f>SUM(I9:$I$11)</f>
        <v>5856795</v>
      </c>
      <c r="K12" s="10">
        <f>SUM(K9:$K$11)</f>
        <v>1</v>
      </c>
    </row>
    <row r="13" spans="1:13" ht="18.75" x14ac:dyDescent="0.45">
      <c r="E13" s="5"/>
      <c r="G13" s="5"/>
      <c r="I13" s="5"/>
      <c r="K13" s="5"/>
    </row>
    <row r="16" spans="1:13" ht="18.75" x14ac:dyDescent="0.45">
      <c r="M16" s="8"/>
    </row>
    <row r="17" spans="13:13" ht="18.75" x14ac:dyDescent="0.45">
      <c r="M17" s="8"/>
    </row>
    <row r="19" spans="13:13" ht="18.75" x14ac:dyDescent="0.45">
      <c r="M19" s="8"/>
    </row>
  </sheetData>
  <sheetProtection algorithmName="SHA-512" hashValue="h2Spa5J4/Rc5moSl7KfRhpUY3smaUU2bfS2uif+uUrjQYMmKy22FhWKD0LiMOwc6qElDMp2c18pqMMSrrIKMow==" saltValue="1pdtmIjMWtejiIplyj84lg==" spinCount="100000" sheet="1" objects="1" scenario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8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E10"/>
  <sheetViews>
    <sheetView rightToLeft="1" view="pageBreakPreview" zoomScale="106" zoomScaleNormal="100" zoomScaleSheetLayoutView="106" workbookViewId="0">
      <selection activeCell="E16" sqref="E16"/>
    </sheetView>
  </sheetViews>
  <sheetFormatPr defaultRowHeight="18" x14ac:dyDescent="0.45"/>
  <cols>
    <col min="1" max="1" width="25.57031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8.42578125" style="1" customWidth="1"/>
    <col min="6" max="16384" width="9.140625" style="1"/>
  </cols>
  <sheetData>
    <row r="1" spans="1:5" ht="20.100000000000001" customHeight="1" x14ac:dyDescent="0.6">
      <c r="A1" s="30" t="s">
        <v>0</v>
      </c>
      <c r="B1" s="31"/>
      <c r="C1" s="31"/>
      <c r="D1" s="31"/>
      <c r="E1" s="31"/>
    </row>
    <row r="2" spans="1:5" ht="20.100000000000001" customHeight="1" x14ac:dyDescent="0.45">
      <c r="A2" s="23" t="s">
        <v>95</v>
      </c>
      <c r="B2" s="21"/>
      <c r="C2" s="21"/>
      <c r="D2" s="21"/>
      <c r="E2" s="21"/>
    </row>
    <row r="3" spans="1:5" ht="20.100000000000001" customHeight="1" x14ac:dyDescent="0.45">
      <c r="A3" s="23" t="s">
        <v>2</v>
      </c>
      <c r="B3" s="21"/>
      <c r="C3" s="21"/>
      <c r="D3" s="21"/>
      <c r="E3" s="21"/>
    </row>
    <row r="5" spans="1:5" ht="21" x14ac:dyDescent="0.45">
      <c r="A5" s="24" t="s">
        <v>155</v>
      </c>
      <c r="B5" s="21"/>
      <c r="C5" s="21"/>
      <c r="D5" s="21"/>
      <c r="E5" s="21"/>
    </row>
    <row r="7" spans="1:5" ht="21" x14ac:dyDescent="0.45">
      <c r="C7" s="2" t="s">
        <v>111</v>
      </c>
      <c r="E7" s="2" t="s">
        <v>7</v>
      </c>
    </row>
    <row r="8" spans="1:5" ht="21" x14ac:dyDescent="0.45">
      <c r="A8" s="3" t="s">
        <v>107</v>
      </c>
      <c r="C8" s="3" t="s">
        <v>73</v>
      </c>
      <c r="E8" s="3" t="s">
        <v>73</v>
      </c>
    </row>
    <row r="9" spans="1:5" ht="18.75" x14ac:dyDescent="0.45">
      <c r="A9" s="4" t="s">
        <v>18</v>
      </c>
      <c r="C9" s="19">
        <f>SUM($C$8)</f>
        <v>0</v>
      </c>
      <c r="E9" s="19">
        <f>SUM($E$8)</f>
        <v>0</v>
      </c>
    </row>
    <row r="10" spans="1:5" ht="18.75" x14ac:dyDescent="0.45">
      <c r="C10" s="5"/>
      <c r="E10" s="5"/>
    </row>
  </sheetData>
  <sheetProtection algorithmName="SHA-512" hashValue="qaVhwf/7t2qxWnFP1/ZUYaJWJAfAt4RaZzY1DeV6QkVQO1JvY9/+vDjca5m7qNCofxhw6vApCD27GEnSkkIWfA==" saltValue="pasXDaAlY6X2lW+na1bPuA==" spinCount="100000" sheet="1" objects="1" scenarios="1"/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X23"/>
  <sheetViews>
    <sheetView rightToLeft="1" view="pageBreakPreview" zoomScale="90" zoomScaleNormal="100" zoomScaleSheetLayoutView="90" workbookViewId="0">
      <selection activeCell="C18" sqref="C18"/>
    </sheetView>
  </sheetViews>
  <sheetFormatPr defaultRowHeight="18" x14ac:dyDescent="0.45"/>
  <cols>
    <col min="1" max="1" width="17" style="1" customWidth="1"/>
    <col min="2" max="2" width="1.42578125" style="1" customWidth="1"/>
    <col min="3" max="3" width="17.42578125" style="1" bestFit="1" customWidth="1"/>
    <col min="4" max="4" width="1.42578125" style="1" customWidth="1"/>
    <col min="5" max="5" width="22.85546875" style="1" bestFit="1" customWidth="1"/>
    <col min="6" max="6" width="1.42578125" style="1" customWidth="1"/>
    <col min="7" max="7" width="22.85546875" style="1" bestFit="1" customWidth="1"/>
    <col min="8" max="8" width="1.42578125" style="1" customWidth="1"/>
    <col min="9" max="9" width="16" style="1" bestFit="1" customWidth="1"/>
    <col min="10" max="10" width="21.85546875" style="1" bestFit="1" customWidth="1"/>
    <col min="11" max="11" width="1.42578125" style="1" customWidth="1"/>
    <col min="12" max="12" width="15" style="1" bestFit="1" customWidth="1"/>
    <col min="13" max="13" width="20" style="1" bestFit="1" customWidth="1"/>
    <col min="14" max="14" width="1.42578125" style="1" customWidth="1"/>
    <col min="15" max="15" width="18" style="1" bestFit="1" customWidth="1"/>
    <col min="16" max="16" width="1.42578125" style="1" customWidth="1"/>
    <col min="17" max="17" width="23" style="1" bestFit="1" customWidth="1"/>
    <col min="18" max="18" width="1.42578125" style="1" customWidth="1"/>
    <col min="19" max="19" width="23" style="1" bestFit="1" customWidth="1"/>
    <col min="20" max="20" width="1.42578125" style="1" customWidth="1"/>
    <col min="21" max="21" width="22.85546875" style="1" bestFit="1" customWidth="1"/>
    <col min="22" max="22" width="1.42578125" style="1" customWidth="1"/>
    <col min="23" max="23" width="26.140625" style="1" bestFit="1" customWidth="1"/>
    <col min="24" max="16384" width="9.140625" style="1"/>
  </cols>
  <sheetData>
    <row r="1" spans="1:24" ht="20.100000000000001" customHeight="1" x14ac:dyDescent="0.45">
      <c r="A1" s="22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4" ht="20.100000000000001" customHeight="1" x14ac:dyDescent="0.45">
      <c r="A2" s="23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4" ht="20.100000000000001" customHeight="1" x14ac:dyDescent="0.45">
      <c r="A3" s="23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5" spans="1:24" ht="21" x14ac:dyDescent="0.45">
      <c r="A5" s="24" t="s">
        <v>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4" ht="21" x14ac:dyDescent="0.45">
      <c r="A6" s="24" t="s">
        <v>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8" spans="1:24" ht="21" x14ac:dyDescent="0.45">
      <c r="C8" s="25" t="s">
        <v>5</v>
      </c>
      <c r="D8" s="26"/>
      <c r="E8" s="26"/>
      <c r="F8" s="26"/>
      <c r="G8" s="26"/>
      <c r="I8" s="25" t="s">
        <v>6</v>
      </c>
      <c r="J8" s="26"/>
      <c r="K8" s="26"/>
      <c r="L8" s="26"/>
      <c r="M8" s="26"/>
      <c r="O8" s="25" t="s">
        <v>7</v>
      </c>
      <c r="P8" s="26"/>
      <c r="Q8" s="26"/>
      <c r="R8" s="26"/>
      <c r="S8" s="26"/>
      <c r="T8" s="26"/>
      <c r="U8" s="26"/>
      <c r="V8" s="26"/>
      <c r="W8" s="26"/>
    </row>
    <row r="9" spans="1:24" ht="18.75" x14ac:dyDescent="0.45">
      <c r="A9" s="27" t="s">
        <v>8</v>
      </c>
      <c r="C9" s="27" t="s">
        <v>9</v>
      </c>
      <c r="E9" s="27" t="s">
        <v>10</v>
      </c>
      <c r="G9" s="27" t="s">
        <v>11</v>
      </c>
      <c r="I9" s="27" t="s">
        <v>12</v>
      </c>
      <c r="J9" s="21"/>
      <c r="L9" s="27" t="s">
        <v>13</v>
      </c>
      <c r="M9" s="21"/>
      <c r="O9" s="27" t="s">
        <v>9</v>
      </c>
      <c r="Q9" s="29" t="s">
        <v>14</v>
      </c>
      <c r="S9" s="27" t="s">
        <v>10</v>
      </c>
      <c r="U9" s="27" t="s">
        <v>11</v>
      </c>
      <c r="W9" s="29" t="s">
        <v>15</v>
      </c>
    </row>
    <row r="10" spans="1:24" ht="18.75" x14ac:dyDescent="0.45">
      <c r="A10" s="28"/>
      <c r="C10" s="28"/>
      <c r="E10" s="28"/>
      <c r="G10" s="28"/>
      <c r="I10" s="13" t="s">
        <v>9</v>
      </c>
      <c r="J10" s="13" t="s">
        <v>10</v>
      </c>
      <c r="L10" s="13" t="s">
        <v>9</v>
      </c>
      <c r="M10" s="13" t="s">
        <v>16</v>
      </c>
      <c r="O10" s="28"/>
      <c r="Q10" s="28"/>
      <c r="S10" s="28"/>
      <c r="U10" s="28"/>
      <c r="W10" s="28"/>
    </row>
    <row r="11" spans="1:24" ht="18.75" x14ac:dyDescent="0.45">
      <c r="A11" s="14" t="s">
        <v>17</v>
      </c>
      <c r="C11" s="8">
        <v>3891616766</v>
      </c>
      <c r="E11" s="8">
        <v>27111866181924</v>
      </c>
      <c r="G11" s="8">
        <v>29437149669042</v>
      </c>
      <c r="I11" s="8">
        <v>686004992</v>
      </c>
      <c r="J11" s="8">
        <v>5161299350270</v>
      </c>
      <c r="L11" s="8">
        <v>34699300</v>
      </c>
      <c r="M11" s="8">
        <v>260136023905</v>
      </c>
      <c r="O11" s="8">
        <v>4542922458</v>
      </c>
      <c r="Q11" s="8">
        <v>7540</v>
      </c>
      <c r="S11" s="8">
        <v>32028758685389</v>
      </c>
      <c r="U11" s="8">
        <v>34227602570467</v>
      </c>
      <c r="W11" s="9">
        <v>0.96567502814144712</v>
      </c>
      <c r="X11" s="16"/>
    </row>
    <row r="12" spans="1:24" ht="18.75" x14ac:dyDescent="0.45">
      <c r="A12" s="4" t="s">
        <v>18</v>
      </c>
      <c r="C12" s="4">
        <f>SUM(C11:$C$11)</f>
        <v>3891616766</v>
      </c>
      <c r="E12" s="4">
        <f>SUM(E11:$E$11)</f>
        <v>27111866181924</v>
      </c>
      <c r="G12" s="4">
        <f>SUM(G11:$G$11)</f>
        <v>29437149669042</v>
      </c>
      <c r="I12" s="4">
        <f>SUM(I11:$I$11)</f>
        <v>686004992</v>
      </c>
      <c r="J12" s="4">
        <f>SUM(J11:$J$11)</f>
        <v>5161299350270</v>
      </c>
      <c r="L12" s="4">
        <f>SUM(L11:$L$11)</f>
        <v>34699300</v>
      </c>
      <c r="M12" s="4">
        <f>SUM(M11:$M$11)</f>
        <v>260136023905</v>
      </c>
      <c r="O12" s="4">
        <f>SUM(O11:$O$11)</f>
        <v>4542922458</v>
      </c>
      <c r="Q12" s="4">
        <f>SUM(Q11:$Q$11)</f>
        <v>7540</v>
      </c>
      <c r="S12" s="4">
        <f>SUM(S11:$S$11)</f>
        <v>32028758685389</v>
      </c>
      <c r="U12" s="4">
        <f>SUM(U11:$U$11)</f>
        <v>34227602570467</v>
      </c>
      <c r="W12" s="10">
        <f>SUM(W11:$W$11)</f>
        <v>0.96567502814144712</v>
      </c>
      <c r="X12" s="16"/>
    </row>
    <row r="13" spans="1:24" ht="18.75" x14ac:dyDescent="0.45">
      <c r="C13" s="5"/>
      <c r="E13" s="5"/>
      <c r="G13" s="5"/>
      <c r="I13" s="5"/>
      <c r="J13" s="5"/>
      <c r="L13" s="5"/>
      <c r="M13" s="5"/>
      <c r="O13" s="5"/>
      <c r="Q13" s="5"/>
      <c r="S13" s="5"/>
      <c r="U13" s="5"/>
      <c r="W13" s="5"/>
    </row>
    <row r="18" spans="7:10" x14ac:dyDescent="0.45">
      <c r="G18" s="15"/>
    </row>
    <row r="20" spans="7:10" x14ac:dyDescent="0.45">
      <c r="J20" s="15"/>
    </row>
    <row r="22" spans="7:10" x14ac:dyDescent="0.45">
      <c r="J22" s="15"/>
    </row>
    <row r="23" spans="7:10" x14ac:dyDescent="0.45">
      <c r="J23" s="15"/>
    </row>
  </sheetData>
  <sheetProtection algorithmName="SHA-512" hashValue="MD6yAMrGGWSE7xJXylUV9DLRmzP7qAx16srLjWGaVaPD1ebDESWTn4NHzHElBkH5MuZOLV249MUUD2DQ9+W8ig==" saltValue="vWBz5qJWmWMJQN1hR9PP7g==" spinCount="100000" sheet="1" objects="1" scenarios="1"/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Q10"/>
  <sheetViews>
    <sheetView rightToLeft="1" view="pageBreakPreview" zoomScale="60" zoomScaleNormal="100" workbookViewId="0">
      <selection activeCell="M21" sqref="M21"/>
    </sheetView>
  </sheetViews>
  <sheetFormatPr defaultRowHeight="18" x14ac:dyDescent="0.45"/>
  <cols>
    <col min="1" max="1" width="17" style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6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0.100000000000001" customHeight="1" x14ac:dyDescent="0.45">
      <c r="A2" s="23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0.100000000000001" customHeight="1" x14ac:dyDescent="0.45">
      <c r="A3" s="23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5" spans="1:17" ht="21" x14ac:dyDescent="0.45">
      <c r="A5" s="24" t="s">
        <v>19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7" spans="1:17" ht="21" x14ac:dyDescent="0.45">
      <c r="C7" s="25" t="s">
        <v>5</v>
      </c>
      <c r="D7" s="26"/>
      <c r="E7" s="26"/>
      <c r="F7" s="26"/>
      <c r="G7" s="26"/>
      <c r="H7" s="26"/>
      <c r="I7" s="26"/>
      <c r="K7" s="25" t="s">
        <v>7</v>
      </c>
      <c r="L7" s="26"/>
      <c r="M7" s="26"/>
      <c r="N7" s="26"/>
      <c r="O7" s="26"/>
      <c r="P7" s="26"/>
      <c r="Q7" s="26"/>
    </row>
    <row r="8" spans="1:17" ht="21" x14ac:dyDescent="0.45">
      <c r="A8" s="2" t="s">
        <v>20</v>
      </c>
      <c r="C8" s="2" t="s">
        <v>21</v>
      </c>
      <c r="E8" s="2" t="s">
        <v>22</v>
      </c>
      <c r="G8" s="2" t="s">
        <v>23</v>
      </c>
      <c r="I8" s="2" t="s">
        <v>24</v>
      </c>
      <c r="K8" s="2" t="s">
        <v>21</v>
      </c>
      <c r="M8" s="2" t="s">
        <v>22</v>
      </c>
      <c r="O8" s="2" t="s">
        <v>23</v>
      </c>
      <c r="Q8" s="2" t="s">
        <v>24</v>
      </c>
    </row>
    <row r="9" spans="1:17" ht="18.75" x14ac:dyDescent="0.45">
      <c r="A9" s="4" t="s">
        <v>18</v>
      </c>
      <c r="C9" s="19">
        <v>0</v>
      </c>
      <c r="E9" s="19">
        <v>0</v>
      </c>
      <c r="I9" s="19">
        <v>0</v>
      </c>
      <c r="K9" s="19">
        <v>0</v>
      </c>
      <c r="M9" s="19">
        <v>0</v>
      </c>
      <c r="Q9" s="19">
        <v>0</v>
      </c>
    </row>
    <row r="10" spans="1:17" ht="18.75" x14ac:dyDescent="0.45">
      <c r="C10" s="5"/>
      <c r="E10" s="5"/>
      <c r="I10" s="5"/>
      <c r="K10" s="5"/>
      <c r="M10" s="5"/>
      <c r="Q10" s="5"/>
    </row>
  </sheetData>
  <sheetProtection algorithmName="SHA-512" hashValue="3pBCIQ/juPmK4pTnr7YcRjYRMF1ZtMjXyKgKGhGQaD34Y8SZ7npCjwtSSfluBxDGkCGwRsNIf9H5wfaKuKPPjA==" saltValue="YXiR2xLYk7a6YVLnUVKzqA==" spinCount="100000" sheet="1" objects="1" scenarios="1"/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AJ17"/>
  <sheetViews>
    <sheetView rightToLeft="1" view="pageBreakPreview" topLeftCell="B1" zoomScale="87" zoomScaleNormal="70" zoomScaleSheetLayoutView="87" workbookViewId="0">
      <selection activeCell="G29" sqref="G29"/>
    </sheetView>
  </sheetViews>
  <sheetFormatPr defaultRowHeight="18" x14ac:dyDescent="0.45"/>
  <cols>
    <col min="1" max="1" width="28.42578125" style="1" bestFit="1" customWidth="1"/>
    <col min="2" max="2" width="1.42578125" style="1" customWidth="1"/>
    <col min="3" max="3" width="16.85546875" style="1" customWidth="1"/>
    <col min="4" max="4" width="1.42578125" style="1" customWidth="1"/>
    <col min="5" max="5" width="16.85546875" style="1" customWidth="1"/>
    <col min="6" max="6" width="1.42578125" style="1" customWidth="1"/>
    <col min="7" max="7" width="22.5703125" style="1" customWidth="1"/>
    <col min="8" max="8" width="1.42578125" style="1" customWidth="1"/>
    <col min="9" max="9" width="17.28515625" style="1" customWidth="1"/>
    <col min="10" max="10" width="1.42578125" style="1" customWidth="1"/>
    <col min="11" max="11" width="12.28515625" style="1" customWidth="1"/>
    <col min="12" max="12" width="1.42578125" style="1" customWidth="1"/>
    <col min="13" max="13" width="11.140625" style="1" customWidth="1"/>
    <col min="14" max="14" width="1.42578125" style="1" customWidth="1"/>
    <col min="15" max="15" width="11.42578125" style="1" customWidth="1"/>
    <col min="16" max="16" width="1.42578125" style="1" customWidth="1"/>
    <col min="17" max="17" width="19.140625" style="1" bestFit="1" customWidth="1"/>
    <col min="18" max="18" width="1.42578125" style="1" customWidth="1"/>
    <col min="19" max="19" width="19.140625" style="1" bestFit="1" customWidth="1"/>
    <col min="20" max="20" width="1.42578125" style="1" customWidth="1"/>
    <col min="21" max="21" width="11.42578125" style="1" customWidth="1"/>
    <col min="22" max="22" width="11.85546875" style="1" bestFit="1" customWidth="1"/>
    <col min="23" max="23" width="1.42578125" style="1" customWidth="1"/>
    <col min="24" max="24" width="11.42578125" style="1" customWidth="1"/>
    <col min="25" max="25" width="15.85546875" style="1" bestFit="1" customWidth="1"/>
    <col min="26" max="26" width="1.42578125" style="1" customWidth="1"/>
    <col min="27" max="27" width="11.42578125" style="1" customWidth="1"/>
    <col min="28" max="28" width="1.42578125" style="1" customWidth="1"/>
    <col min="29" max="29" width="14.5703125" style="1" bestFit="1" customWidth="1"/>
    <col min="30" max="30" width="1.42578125" style="1" customWidth="1"/>
    <col min="31" max="31" width="19.140625" style="1" bestFit="1" customWidth="1"/>
    <col min="32" max="32" width="1.42578125" style="1" customWidth="1"/>
    <col min="33" max="33" width="19.140625" style="1" bestFit="1" customWidth="1"/>
    <col min="34" max="34" width="1.42578125" style="1" customWidth="1"/>
    <col min="35" max="35" width="8.5703125" style="1" customWidth="1"/>
    <col min="36" max="16384" width="9.140625" style="1"/>
  </cols>
  <sheetData>
    <row r="1" spans="1:36" ht="20.100000000000001" customHeight="1" x14ac:dyDescent="0.6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6" ht="20.100000000000001" customHeight="1" x14ac:dyDescent="0.45">
      <c r="A2" s="23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pans="1:36" ht="20.100000000000001" customHeight="1" x14ac:dyDescent="0.45">
      <c r="A3" s="23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5" spans="1:36" ht="21" x14ac:dyDescent="0.45">
      <c r="A5" s="24" t="s">
        <v>25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7" spans="1:36" ht="21" x14ac:dyDescent="0.45">
      <c r="C7" s="25" t="s">
        <v>26</v>
      </c>
      <c r="D7" s="26"/>
      <c r="E7" s="26"/>
      <c r="F7" s="26"/>
      <c r="G7" s="26"/>
      <c r="H7" s="26"/>
      <c r="I7" s="26"/>
      <c r="J7" s="26"/>
      <c r="K7" s="26"/>
      <c r="L7" s="26"/>
      <c r="M7" s="26"/>
      <c r="O7" s="25" t="s">
        <v>5</v>
      </c>
      <c r="P7" s="26"/>
      <c r="Q7" s="26"/>
      <c r="R7" s="26"/>
      <c r="S7" s="26"/>
      <c r="U7" s="25" t="s">
        <v>6</v>
      </c>
      <c r="V7" s="26"/>
      <c r="W7" s="26"/>
      <c r="X7" s="26"/>
      <c r="Y7" s="26"/>
      <c r="AA7" s="25" t="s">
        <v>7</v>
      </c>
      <c r="AB7" s="26"/>
      <c r="AC7" s="26"/>
      <c r="AD7" s="26"/>
      <c r="AE7" s="26"/>
      <c r="AF7" s="26"/>
      <c r="AG7" s="26"/>
      <c r="AH7" s="26"/>
      <c r="AI7" s="26"/>
    </row>
    <row r="8" spans="1:36" ht="18.75" x14ac:dyDescent="0.45">
      <c r="A8" s="27" t="s">
        <v>27</v>
      </c>
      <c r="C8" s="29" t="s">
        <v>28</v>
      </c>
      <c r="E8" s="29" t="s">
        <v>29</v>
      </c>
      <c r="G8" s="29" t="s">
        <v>30</v>
      </c>
      <c r="I8" s="29" t="s">
        <v>31</v>
      </c>
      <c r="K8" s="29" t="s">
        <v>32</v>
      </c>
      <c r="M8" s="29" t="s">
        <v>24</v>
      </c>
      <c r="O8" s="27" t="s">
        <v>9</v>
      </c>
      <c r="Q8" s="27" t="s">
        <v>10</v>
      </c>
      <c r="S8" s="27" t="s">
        <v>11</v>
      </c>
      <c r="U8" s="27" t="s">
        <v>12</v>
      </c>
      <c r="V8" s="21"/>
      <c r="X8" s="27" t="s">
        <v>13</v>
      </c>
      <c r="Y8" s="21"/>
      <c r="AA8" s="27" t="s">
        <v>9</v>
      </c>
      <c r="AC8" s="29" t="s">
        <v>33</v>
      </c>
      <c r="AE8" s="27" t="s">
        <v>10</v>
      </c>
      <c r="AG8" s="27" t="s">
        <v>11</v>
      </c>
      <c r="AI8" s="29" t="s">
        <v>15</v>
      </c>
    </row>
    <row r="9" spans="1:36" ht="18.75" x14ac:dyDescent="0.45">
      <c r="A9" s="28"/>
      <c r="C9" s="28"/>
      <c r="E9" s="28"/>
      <c r="G9" s="28"/>
      <c r="I9" s="28"/>
      <c r="K9" s="28"/>
      <c r="M9" s="28"/>
      <c r="O9" s="28"/>
      <c r="Q9" s="28"/>
      <c r="S9" s="28"/>
      <c r="U9" s="13" t="s">
        <v>9</v>
      </c>
      <c r="V9" s="13" t="s">
        <v>10</v>
      </c>
      <c r="X9" s="13" t="s">
        <v>9</v>
      </c>
      <c r="Y9" s="13" t="s">
        <v>16</v>
      </c>
      <c r="AA9" s="28"/>
      <c r="AC9" s="28"/>
      <c r="AE9" s="28"/>
      <c r="AG9" s="28"/>
      <c r="AI9" s="28"/>
    </row>
    <row r="10" spans="1:36" ht="18.75" x14ac:dyDescent="0.45">
      <c r="A10" s="14" t="s">
        <v>34</v>
      </c>
      <c r="C10" s="7" t="s">
        <v>35</v>
      </c>
      <c r="E10" s="7" t="s">
        <v>36</v>
      </c>
      <c r="G10" s="7" t="s">
        <v>37</v>
      </c>
      <c r="I10" s="7" t="s">
        <v>38</v>
      </c>
      <c r="K10" s="7" t="s">
        <v>39</v>
      </c>
      <c r="M10" s="19">
        <v>0</v>
      </c>
      <c r="O10" s="8">
        <v>24920</v>
      </c>
      <c r="Q10" s="8">
        <v>24681310019</v>
      </c>
      <c r="S10" s="8">
        <v>24901933000</v>
      </c>
      <c r="U10" s="19">
        <v>0</v>
      </c>
      <c r="V10" s="19">
        <v>0</v>
      </c>
      <c r="X10" s="19">
        <v>0</v>
      </c>
      <c r="Y10" s="19">
        <v>0</v>
      </c>
      <c r="Z10" s="7"/>
      <c r="AA10" s="8">
        <v>24920</v>
      </c>
      <c r="AC10" s="8">
        <v>1000000</v>
      </c>
      <c r="AE10" s="8">
        <v>24681310019</v>
      </c>
      <c r="AG10" s="8">
        <v>24901933000</v>
      </c>
      <c r="AI10" s="9">
        <v>7.4294734687514936E-4</v>
      </c>
      <c r="AJ10" s="17"/>
    </row>
    <row r="11" spans="1:36" ht="18.75" x14ac:dyDescent="0.45">
      <c r="A11" s="14" t="s">
        <v>40</v>
      </c>
      <c r="C11" s="7" t="s">
        <v>35</v>
      </c>
      <c r="E11" s="7" t="s">
        <v>36</v>
      </c>
      <c r="G11" s="7" t="s">
        <v>41</v>
      </c>
      <c r="I11" s="7" t="s">
        <v>42</v>
      </c>
      <c r="K11" s="7" t="s">
        <v>39</v>
      </c>
      <c r="M11" s="19">
        <v>0</v>
      </c>
      <c r="O11" s="8">
        <v>2100</v>
      </c>
      <c r="Q11" s="8">
        <v>2096044286</v>
      </c>
      <c r="S11" s="8">
        <v>2098477500</v>
      </c>
      <c r="U11" s="19">
        <v>0</v>
      </c>
      <c r="V11" s="19">
        <v>0</v>
      </c>
      <c r="X11" s="19">
        <v>0</v>
      </c>
      <c r="Y11" s="19">
        <v>0</v>
      </c>
      <c r="Z11" s="7"/>
      <c r="AA11" s="8">
        <v>2100</v>
      </c>
      <c r="AC11" s="8">
        <v>1000000</v>
      </c>
      <c r="AE11" s="8">
        <v>2096044286</v>
      </c>
      <c r="AG11" s="8">
        <v>2098477500</v>
      </c>
      <c r="AI11" s="9">
        <v>6.2607922489478881E-5</v>
      </c>
      <c r="AJ11" s="17"/>
    </row>
    <row r="12" spans="1:36" ht="18.75" x14ac:dyDescent="0.45">
      <c r="A12" s="14" t="s">
        <v>43</v>
      </c>
      <c r="C12" s="7" t="s">
        <v>35</v>
      </c>
      <c r="E12" s="7" t="s">
        <v>44</v>
      </c>
      <c r="G12" s="7" t="s">
        <v>45</v>
      </c>
      <c r="I12" s="7" t="s">
        <v>46</v>
      </c>
      <c r="K12" s="7" t="s">
        <v>47</v>
      </c>
      <c r="M12" s="19">
        <v>0</v>
      </c>
      <c r="O12" s="8">
        <v>17000</v>
      </c>
      <c r="Q12" s="8">
        <v>15629891686</v>
      </c>
      <c r="S12" s="8">
        <v>10964185198</v>
      </c>
      <c r="U12" s="19">
        <v>0</v>
      </c>
      <c r="V12" s="19">
        <v>0</v>
      </c>
      <c r="X12" s="8">
        <v>1000</v>
      </c>
      <c r="Y12" s="8">
        <v>677198676</v>
      </c>
      <c r="AA12" s="8">
        <v>16000</v>
      </c>
      <c r="AC12" s="8">
        <v>677690</v>
      </c>
      <c r="AE12" s="8">
        <v>14710486293</v>
      </c>
      <c r="AG12" s="8">
        <v>10835178796</v>
      </c>
      <c r="AI12" s="9">
        <v>3.2326676565253286E-4</v>
      </c>
      <c r="AJ12" s="17"/>
    </row>
    <row r="13" spans="1:36" ht="18.75" x14ac:dyDescent="0.45">
      <c r="A13" s="14" t="s">
        <v>48</v>
      </c>
      <c r="C13" s="7" t="s">
        <v>49</v>
      </c>
      <c r="E13" s="7" t="s">
        <v>36</v>
      </c>
      <c r="G13" s="7" t="s">
        <v>50</v>
      </c>
      <c r="I13" s="7" t="s">
        <v>51</v>
      </c>
      <c r="K13" s="7" t="s">
        <v>47</v>
      </c>
      <c r="M13" s="19">
        <v>0</v>
      </c>
      <c r="O13" s="8">
        <v>2810</v>
      </c>
      <c r="Q13" s="8">
        <v>2724957615</v>
      </c>
      <c r="S13" s="8">
        <v>2786622233</v>
      </c>
      <c r="U13" s="19">
        <v>0</v>
      </c>
      <c r="V13" s="19">
        <v>0</v>
      </c>
      <c r="X13" s="19">
        <v>0</v>
      </c>
      <c r="Y13" s="19">
        <v>0</v>
      </c>
      <c r="Z13" s="7"/>
      <c r="AA13" s="8">
        <v>2810</v>
      </c>
      <c r="AC13" s="8">
        <v>997362</v>
      </c>
      <c r="AE13" s="8">
        <v>2724957615</v>
      </c>
      <c r="AG13" s="8">
        <v>2800555344</v>
      </c>
      <c r="AI13" s="9">
        <v>8.3554363534823629E-5</v>
      </c>
      <c r="AJ13" s="17"/>
    </row>
    <row r="14" spans="1:36" ht="18.75" x14ac:dyDescent="0.45">
      <c r="A14" s="14" t="s">
        <v>52</v>
      </c>
      <c r="C14" s="7" t="s">
        <v>49</v>
      </c>
      <c r="E14" s="7" t="s">
        <v>36</v>
      </c>
      <c r="G14" s="7" t="s">
        <v>53</v>
      </c>
      <c r="I14" s="7" t="s">
        <v>54</v>
      </c>
      <c r="K14" s="7" t="s">
        <v>47</v>
      </c>
      <c r="M14" s="19">
        <v>0</v>
      </c>
      <c r="O14" s="8">
        <v>19000</v>
      </c>
      <c r="Q14" s="8">
        <v>19009840035</v>
      </c>
      <c r="S14" s="8">
        <v>18986225000</v>
      </c>
      <c r="U14" s="19">
        <v>0</v>
      </c>
      <c r="V14" s="19">
        <v>0</v>
      </c>
      <c r="X14" s="19">
        <v>0</v>
      </c>
      <c r="Y14" s="19">
        <v>0</v>
      </c>
      <c r="Z14" s="7"/>
      <c r="AA14" s="8">
        <v>19000</v>
      </c>
      <c r="AC14" s="8">
        <v>1000000</v>
      </c>
      <c r="AE14" s="8">
        <v>19009840035</v>
      </c>
      <c r="AG14" s="8">
        <v>18986225000</v>
      </c>
      <c r="AI14" s="9">
        <v>5.3566484311684266E-4</v>
      </c>
      <c r="AJ14" s="17"/>
    </row>
    <row r="15" spans="1:36" ht="18.75" x14ac:dyDescent="0.45">
      <c r="A15" s="14" t="s">
        <v>55</v>
      </c>
      <c r="C15" s="7" t="s">
        <v>35</v>
      </c>
      <c r="E15" s="7" t="s">
        <v>44</v>
      </c>
      <c r="G15" s="7" t="s">
        <v>56</v>
      </c>
      <c r="I15" s="7" t="s">
        <v>57</v>
      </c>
      <c r="K15" s="7">
        <v>18</v>
      </c>
      <c r="M15" s="19">
        <v>0</v>
      </c>
      <c r="O15" s="8">
        <v>21500</v>
      </c>
      <c r="Q15" s="8">
        <v>20782132103</v>
      </c>
      <c r="S15" s="8">
        <v>16618193069</v>
      </c>
      <c r="U15" s="19">
        <v>0</v>
      </c>
      <c r="V15" s="19">
        <v>0</v>
      </c>
      <c r="X15" s="19">
        <v>0</v>
      </c>
      <c r="Y15" s="19">
        <v>0</v>
      </c>
      <c r="Z15" s="7"/>
      <c r="AA15" s="8">
        <v>21500</v>
      </c>
      <c r="AC15" s="8">
        <v>773500</v>
      </c>
      <c r="AE15" s="8">
        <v>20782132103</v>
      </c>
      <c r="AG15" s="8">
        <v>16618193069</v>
      </c>
      <c r="AI15" s="9">
        <v>4.9580257285539023E-4</v>
      </c>
      <c r="AJ15" s="17"/>
    </row>
    <row r="16" spans="1:36" ht="18.75" x14ac:dyDescent="0.45">
      <c r="A16" s="4" t="s">
        <v>18</v>
      </c>
      <c r="O16" s="4">
        <f>SUM(O10:$O$15)</f>
        <v>87330</v>
      </c>
      <c r="Q16" s="4">
        <f>SUM(Q10:$Q$15)</f>
        <v>84924175744</v>
      </c>
      <c r="S16" s="4">
        <f>SUM(S10:$S$15)</f>
        <v>76355636000</v>
      </c>
      <c r="U16" s="4">
        <f>SUM(U10:$U$15)</f>
        <v>0</v>
      </c>
      <c r="V16" s="4">
        <f>SUM(V10:$V$15)</f>
        <v>0</v>
      </c>
      <c r="X16" s="4">
        <f>SUM(X10:$X$15)</f>
        <v>1000</v>
      </c>
      <c r="Y16" s="4">
        <f>SUM(Y10:$Y$15)</f>
        <v>677198676</v>
      </c>
      <c r="AA16" s="4">
        <f>SUM(AA10:$AA$15)</f>
        <v>86330</v>
      </c>
      <c r="AC16" s="4">
        <f>SUM(AC10:$AC$15)</f>
        <v>5448552</v>
      </c>
      <c r="AE16" s="4">
        <f>SUM(AE10:$AE$15)</f>
        <v>84004770351</v>
      </c>
      <c r="AG16" s="4">
        <f>SUM(AG10:$AG$15)</f>
        <v>76240562709</v>
      </c>
      <c r="AI16" s="10">
        <f>SUM(AI10:$AI$15)</f>
        <v>2.2438438145242177E-3</v>
      </c>
    </row>
    <row r="17" spans="15:35" ht="18.75" x14ac:dyDescent="0.45">
      <c r="O17" s="5"/>
      <c r="Q17" s="5"/>
      <c r="S17" s="5"/>
      <c r="U17" s="5"/>
      <c r="V17" s="5"/>
      <c r="X17" s="5"/>
      <c r="Y17" s="5"/>
      <c r="AA17" s="5"/>
      <c r="AC17" s="5"/>
      <c r="AE17" s="5"/>
      <c r="AG17" s="5"/>
      <c r="AI17" s="5"/>
    </row>
  </sheetData>
  <sheetProtection algorithmName="SHA-512" hashValue="lIcxL5LaTH0mZyiq6dhOKfRTJ1nJ0mR9LvVYSMVYEYG7YDpygIAHT+mTPh1dO9GuAarVB3czYhpaR6+77jbwmQ==" saltValue="LB22GRTX8TpffW/Rem6k/w==" spinCount="100000" sheet="1" objects="1" scenarios="1"/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7" right="0.7" top="0.75" bottom="0.75" header="0.3" footer="0.3"/>
  <pageSetup paperSize="9" scale="4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M11"/>
  <sheetViews>
    <sheetView rightToLeft="1" view="pageBreakPreview" zoomScale="60" zoomScaleNormal="100" workbookViewId="0">
      <selection activeCell="K24" sqref="K24"/>
    </sheetView>
  </sheetViews>
  <sheetFormatPr defaultRowHeight="18" x14ac:dyDescent="0.4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6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0.100000000000001" customHeight="1" x14ac:dyDescent="0.45">
      <c r="A2" s="23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0.100000000000001" customHeight="1" x14ac:dyDescent="0.45">
      <c r="A3" s="23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5" spans="1:13" ht="21" x14ac:dyDescent="0.45">
      <c r="A5" s="24" t="s">
        <v>58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ht="21" x14ac:dyDescent="0.45">
      <c r="A6" s="24" t="s">
        <v>59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8" spans="1:13" ht="21" x14ac:dyDescent="0.45">
      <c r="C8" s="25" t="s">
        <v>7</v>
      </c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3" ht="42" x14ac:dyDescent="0.45">
      <c r="A9" s="2" t="s">
        <v>60</v>
      </c>
      <c r="C9" s="2" t="s">
        <v>9</v>
      </c>
      <c r="E9" s="2" t="s">
        <v>61</v>
      </c>
      <c r="G9" s="2" t="s">
        <v>62</v>
      </c>
      <c r="I9" s="2" t="s">
        <v>63</v>
      </c>
      <c r="K9" s="3" t="s">
        <v>64</v>
      </c>
      <c r="M9" s="2" t="s">
        <v>65</v>
      </c>
    </row>
    <row r="10" spans="1:13" ht="18.75" x14ac:dyDescent="0.45">
      <c r="A10" s="4" t="s">
        <v>18</v>
      </c>
      <c r="K10" s="19">
        <v>0</v>
      </c>
    </row>
    <row r="11" spans="1:13" ht="18.75" x14ac:dyDescent="0.45">
      <c r="K11" s="5"/>
    </row>
  </sheetData>
  <sheetProtection algorithmName="SHA-512" hashValue="4o91B8LN6Rep9H4N3dq0HC5VJ5n5FIfn9CNNAEfn6PLzCa5JxL6syxONXbpPGoQCXhZv+nQPFVmczcmk8j1sYg==" saltValue="5Rp/Prk7Qsb6jRnjCUH5vA==" spinCount="100000" sheet="1" objects="1" scenarios="1"/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T15"/>
  <sheetViews>
    <sheetView rightToLeft="1" tabSelected="1" view="pageBreakPreview" zoomScale="91" zoomScaleNormal="100" zoomScaleSheetLayoutView="91" workbookViewId="0">
      <selection activeCell="E10" sqref="E10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0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21.7109375" style="1" bestFit="1" customWidth="1"/>
    <col min="12" max="12" width="1.42578125" style="1" customWidth="1"/>
    <col min="13" max="13" width="21.85546875" style="1" bestFit="1" customWidth="1"/>
    <col min="14" max="14" width="1.42578125" style="1" customWidth="1"/>
    <col min="15" max="15" width="21.7109375" style="1" bestFit="1" customWidth="1"/>
    <col min="16" max="16" width="1.42578125" style="1" customWidth="1"/>
    <col min="17" max="17" width="21.7109375" style="1" bestFit="1" customWidth="1"/>
    <col min="18" max="18" width="1.42578125" style="1" customWidth="1"/>
    <col min="19" max="19" width="10.7109375" style="1" customWidth="1"/>
    <col min="20" max="16384" width="9.140625" style="1"/>
  </cols>
  <sheetData>
    <row r="1" spans="1:20" ht="20.100000000000001" customHeight="1" x14ac:dyDescent="0.6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0" ht="20.100000000000001" customHeight="1" x14ac:dyDescent="0.45">
      <c r="A2" s="23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0" ht="20.100000000000001" customHeight="1" x14ac:dyDescent="0.45">
      <c r="A3" s="23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5" spans="1:20" ht="21" x14ac:dyDescent="0.45">
      <c r="A5" s="24" t="s">
        <v>66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7" spans="1:20" ht="21" x14ac:dyDescent="0.45">
      <c r="C7" s="25" t="s">
        <v>67</v>
      </c>
      <c r="D7" s="26"/>
      <c r="E7" s="26"/>
      <c r="F7" s="26"/>
      <c r="G7" s="26"/>
      <c r="H7" s="26"/>
      <c r="I7" s="26"/>
      <c r="K7" s="2" t="s">
        <v>5</v>
      </c>
      <c r="M7" s="25" t="s">
        <v>6</v>
      </c>
      <c r="N7" s="26"/>
      <c r="O7" s="26"/>
      <c r="Q7" s="25" t="s">
        <v>7</v>
      </c>
      <c r="R7" s="26"/>
      <c r="S7" s="26"/>
    </row>
    <row r="8" spans="1:20" ht="63" x14ac:dyDescent="0.45">
      <c r="A8" s="2" t="s">
        <v>68</v>
      </c>
      <c r="C8" s="2" t="s">
        <v>69</v>
      </c>
      <c r="E8" s="2" t="s">
        <v>70</v>
      </c>
      <c r="G8" s="3" t="s">
        <v>71</v>
      </c>
      <c r="I8" s="3" t="s">
        <v>72</v>
      </c>
      <c r="K8" s="2" t="s">
        <v>73</v>
      </c>
      <c r="M8" s="2" t="s">
        <v>74</v>
      </c>
      <c r="O8" s="2" t="s">
        <v>75</v>
      </c>
      <c r="Q8" s="2" t="s">
        <v>73</v>
      </c>
      <c r="S8" s="3" t="s">
        <v>15</v>
      </c>
    </row>
    <row r="9" spans="1:20" ht="37.5" x14ac:dyDescent="0.45">
      <c r="A9" s="14" t="s">
        <v>76</v>
      </c>
      <c r="C9" s="7" t="s">
        <v>77</v>
      </c>
      <c r="E9" s="6" t="s">
        <v>78</v>
      </c>
      <c r="G9" s="7" t="s">
        <v>79</v>
      </c>
      <c r="I9" s="19">
        <v>10</v>
      </c>
      <c r="K9" s="8">
        <v>1039663172947</v>
      </c>
      <c r="M9" s="8">
        <v>6854058457573</v>
      </c>
      <c r="O9" s="8">
        <v>6757692084321</v>
      </c>
      <c r="Q9" s="8">
        <v>1136029546199</v>
      </c>
      <c r="S9" s="9">
        <v>3.2051189145856286E-2</v>
      </c>
      <c r="T9" s="18"/>
    </row>
    <row r="10" spans="1:20" ht="37.5" x14ac:dyDescent="0.45">
      <c r="A10" s="14" t="s">
        <v>80</v>
      </c>
      <c r="C10" s="7" t="s">
        <v>81</v>
      </c>
      <c r="E10" s="6" t="s">
        <v>78</v>
      </c>
      <c r="G10" s="7" t="s">
        <v>82</v>
      </c>
      <c r="I10" s="19">
        <v>10</v>
      </c>
      <c r="K10" s="8">
        <v>248250</v>
      </c>
      <c r="M10" s="19">
        <v>0</v>
      </c>
      <c r="O10" s="19">
        <v>0</v>
      </c>
      <c r="P10" s="7"/>
      <c r="Q10" s="8">
        <v>248250</v>
      </c>
      <c r="S10" s="9">
        <v>7.0039619410259908E-9</v>
      </c>
      <c r="T10" s="18"/>
    </row>
    <row r="11" spans="1:20" ht="18.75" x14ac:dyDescent="0.45">
      <c r="A11" s="14" t="s">
        <v>83</v>
      </c>
      <c r="C11" s="7" t="s">
        <v>84</v>
      </c>
      <c r="E11" s="6" t="s">
        <v>85</v>
      </c>
      <c r="G11" s="7" t="s">
        <v>86</v>
      </c>
      <c r="I11" s="19">
        <v>0</v>
      </c>
      <c r="K11" s="8">
        <v>30000000</v>
      </c>
      <c r="M11" s="19">
        <v>0</v>
      </c>
      <c r="O11" s="19">
        <v>0</v>
      </c>
      <c r="P11" s="7"/>
      <c r="Q11" s="8">
        <v>30000000</v>
      </c>
      <c r="S11" s="9">
        <v>8.4640023456507438E-7</v>
      </c>
      <c r="T11" s="18"/>
    </row>
    <row r="12" spans="1:20" ht="18.75" x14ac:dyDescent="0.45">
      <c r="A12" s="14" t="s">
        <v>83</v>
      </c>
      <c r="C12" s="7" t="s">
        <v>87</v>
      </c>
      <c r="E12" s="6" t="s">
        <v>78</v>
      </c>
      <c r="G12" s="7" t="s">
        <v>88</v>
      </c>
      <c r="I12" s="19">
        <v>10</v>
      </c>
      <c r="K12" s="8">
        <v>126643146</v>
      </c>
      <c r="M12" s="8">
        <v>1075599</v>
      </c>
      <c r="O12" s="19">
        <v>0</v>
      </c>
      <c r="Q12" s="8">
        <v>127718745</v>
      </c>
      <c r="S12" s="9">
        <v>3.6033725242118975E-6</v>
      </c>
      <c r="T12" s="18"/>
    </row>
    <row r="13" spans="1:20" ht="37.5" x14ac:dyDescent="0.45">
      <c r="A13" s="14" t="s">
        <v>89</v>
      </c>
      <c r="C13" s="7" t="s">
        <v>90</v>
      </c>
      <c r="E13" s="6" t="s">
        <v>78</v>
      </c>
      <c r="G13" s="7" t="s">
        <v>91</v>
      </c>
      <c r="I13" s="19">
        <v>10</v>
      </c>
      <c r="K13" s="8">
        <v>349192567</v>
      </c>
      <c r="M13" s="8">
        <v>2357685</v>
      </c>
      <c r="O13" s="19">
        <v>0</v>
      </c>
      <c r="Q13" s="8">
        <v>351550252</v>
      </c>
      <c r="S13" s="9">
        <v>9.9184071918070336E-6</v>
      </c>
      <c r="T13" s="18"/>
    </row>
    <row r="14" spans="1:20" ht="18.75" x14ac:dyDescent="0.45">
      <c r="A14" s="4" t="s">
        <v>18</v>
      </c>
      <c r="K14" s="4">
        <f>SUM(K9:$K$13)</f>
        <v>1040169256910</v>
      </c>
      <c r="M14" s="4">
        <f>SUM(M9:$M$13)</f>
        <v>6854061890857</v>
      </c>
      <c r="O14" s="4">
        <f>SUM(O9:$O$13)</f>
        <v>6757692084321</v>
      </c>
      <c r="Q14" s="4">
        <f>SUM(Q9:$Q$13)</f>
        <v>1136539063446</v>
      </c>
      <c r="S14" s="10">
        <f>SUM(S9:$S$13)</f>
        <v>3.2065564329768807E-2</v>
      </c>
    </row>
    <row r="15" spans="1:20" ht="18.75" x14ac:dyDescent="0.45">
      <c r="K15" s="5"/>
      <c r="M15" s="5"/>
      <c r="O15" s="5"/>
      <c r="Q15" s="5"/>
      <c r="S15" s="5"/>
    </row>
  </sheetData>
  <sheetProtection algorithmName="SHA-512" hashValue="PvP1LBtkdr8PGgOdKV0FjF6wOHonQAg5mmv1zz3E5Ik3ZV9qISWv5RSesKscUk/dQvCk5ALi91cVDm3CWtmGXQ==" saltValue="EW9Ypv1iz6sNH0eGg/NqCw==" spinCount="100000" sheet="1" objects="1" scenario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AC11"/>
  <sheetViews>
    <sheetView rightToLeft="1" view="pageBreakPreview" zoomScale="60" zoomScaleNormal="100" workbookViewId="0">
      <selection activeCell="M11" sqref="M11"/>
    </sheetView>
  </sheetViews>
  <sheetFormatPr defaultRowHeight="18" x14ac:dyDescent="0.45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7.140625" style="1" customWidth="1"/>
    <col min="6" max="6" width="1.42578125" style="1" customWidth="1"/>
    <col min="7" max="7" width="7.1406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1.425781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1.42578125" style="1" customWidth="1"/>
    <col min="18" max="18" width="14.140625" style="1" customWidth="1"/>
    <col min="19" max="19" width="1.42578125" style="1" customWidth="1"/>
    <col min="20" max="20" width="11.42578125" style="1" customWidth="1"/>
    <col min="21" max="21" width="14.140625" style="1" customWidth="1"/>
    <col min="22" max="22" width="1.42578125" style="1" customWidth="1"/>
    <col min="23" max="23" width="11.42578125" style="1" customWidth="1"/>
    <col min="24" max="24" width="1.42578125" style="1" customWidth="1"/>
    <col min="25" max="25" width="17" style="1" customWidth="1"/>
    <col min="26" max="26" width="1.42578125" style="1" customWidth="1"/>
    <col min="27" max="27" width="17" style="1" customWidth="1"/>
    <col min="28" max="28" width="1.42578125" style="1" customWidth="1"/>
    <col min="29" max="29" width="8.5703125" style="1" customWidth="1"/>
    <col min="30" max="16384" width="9.140625" style="1"/>
  </cols>
  <sheetData>
    <row r="1" spans="1:29" ht="20.100000000000001" customHeight="1" x14ac:dyDescent="0.6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 ht="20.100000000000001" customHeight="1" x14ac:dyDescent="0.45">
      <c r="A2" s="23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1:29" ht="20.100000000000001" customHeight="1" x14ac:dyDescent="0.45">
      <c r="A3" s="23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5" spans="1:29" ht="21" x14ac:dyDescent="0.45">
      <c r="A5" s="24" t="s">
        <v>92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</row>
    <row r="7" spans="1:29" ht="21" x14ac:dyDescent="0.45">
      <c r="K7" s="2" t="s">
        <v>5</v>
      </c>
      <c r="M7" s="25" t="s">
        <v>6</v>
      </c>
      <c r="N7" s="26"/>
      <c r="O7" s="26"/>
      <c r="P7" s="26"/>
      <c r="Q7" s="26"/>
      <c r="R7" s="26"/>
      <c r="S7" s="26"/>
      <c r="T7" s="26"/>
      <c r="U7" s="26"/>
      <c r="W7" s="25" t="s">
        <v>7</v>
      </c>
      <c r="X7" s="26"/>
      <c r="Y7" s="26"/>
      <c r="Z7" s="26"/>
      <c r="AA7" s="26"/>
      <c r="AB7" s="26"/>
      <c r="AC7" s="26"/>
    </row>
    <row r="8" spans="1:29" ht="18.75" x14ac:dyDescent="0.45">
      <c r="A8" s="27" t="s">
        <v>93</v>
      </c>
      <c r="C8" s="29" t="s">
        <v>31</v>
      </c>
      <c r="E8" s="29" t="s">
        <v>72</v>
      </c>
      <c r="G8" s="29" t="s">
        <v>94</v>
      </c>
      <c r="I8" s="29" t="s">
        <v>29</v>
      </c>
      <c r="K8" s="27" t="s">
        <v>9</v>
      </c>
      <c r="M8" s="27" t="s">
        <v>10</v>
      </c>
      <c r="O8" s="27" t="s">
        <v>11</v>
      </c>
      <c r="Q8" s="27" t="s">
        <v>12</v>
      </c>
      <c r="R8" s="21"/>
      <c r="T8" s="27" t="s">
        <v>13</v>
      </c>
      <c r="U8" s="21"/>
      <c r="W8" s="27" t="s">
        <v>9</v>
      </c>
      <c r="Y8" s="27" t="s">
        <v>10</v>
      </c>
      <c r="AA8" s="27" t="s">
        <v>11</v>
      </c>
      <c r="AC8" s="29" t="s">
        <v>15</v>
      </c>
    </row>
    <row r="9" spans="1:29" ht="18.75" x14ac:dyDescent="0.45">
      <c r="A9" s="28"/>
      <c r="C9" s="28"/>
      <c r="E9" s="28"/>
      <c r="G9" s="28"/>
      <c r="I9" s="28"/>
      <c r="K9" s="28"/>
      <c r="M9" s="28"/>
      <c r="O9" s="28"/>
      <c r="Q9" s="13" t="s">
        <v>9</v>
      </c>
      <c r="R9" s="13" t="s">
        <v>10</v>
      </c>
      <c r="T9" s="13" t="s">
        <v>9</v>
      </c>
      <c r="U9" s="13" t="s">
        <v>16</v>
      </c>
      <c r="W9" s="28"/>
      <c r="Y9" s="28"/>
      <c r="AA9" s="28"/>
      <c r="AC9" s="28"/>
    </row>
    <row r="10" spans="1:29" ht="18.75" x14ac:dyDescent="0.45">
      <c r="A10" s="4" t="s">
        <v>18</v>
      </c>
      <c r="K10" s="19">
        <v>0</v>
      </c>
      <c r="M10" s="19">
        <v>0</v>
      </c>
      <c r="O10" s="19">
        <v>0</v>
      </c>
      <c r="Q10" s="19">
        <v>0</v>
      </c>
      <c r="R10" s="19">
        <v>0</v>
      </c>
      <c r="T10" s="19">
        <v>0</v>
      </c>
      <c r="U10" s="19">
        <v>0</v>
      </c>
      <c r="W10" s="19">
        <v>0</v>
      </c>
      <c r="Y10" s="19">
        <v>0</v>
      </c>
      <c r="AA10" s="19">
        <v>0</v>
      </c>
      <c r="AC10" s="10">
        <f>SUM($AC$9)</f>
        <v>0</v>
      </c>
    </row>
    <row r="11" spans="1:29" ht="18.75" x14ac:dyDescent="0.45">
      <c r="K11" s="5"/>
      <c r="M11" s="5"/>
      <c r="O11" s="5"/>
      <c r="Q11" s="5"/>
      <c r="R11" s="5"/>
      <c r="T11" s="5"/>
      <c r="U11" s="5"/>
      <c r="W11" s="5"/>
      <c r="Y11" s="5"/>
      <c r="AA11" s="5"/>
      <c r="AC11" s="5"/>
    </row>
  </sheetData>
  <sheetProtection algorithmName="SHA-512" hashValue="vjGRt2m3874f079DbSKZiIZ+RhSlauS7fRmc98zB6BN0/y0QT+EuImeoiMGQPWwjPqiKQluYxI3kH0NMF24adA==" saltValue="gGWESYLzMHDPgdoZqrjCbw==" spinCount="100000" sheet="1" objects="1" scenarios="1"/>
  <mergeCells count="20">
    <mergeCell ref="W8:W9"/>
    <mergeCell ref="Y8:Y9"/>
    <mergeCell ref="AA8:AA9"/>
    <mergeCell ref="AC8:AC9"/>
    <mergeCell ref="K8:K9"/>
    <mergeCell ref="M8:M9"/>
    <mergeCell ref="O8:O9"/>
    <mergeCell ref="Q8:R8"/>
    <mergeCell ref="T8:U8"/>
    <mergeCell ref="A8:A9"/>
    <mergeCell ref="C8:C9"/>
    <mergeCell ref="E8:E9"/>
    <mergeCell ref="G8:G9"/>
    <mergeCell ref="I8:I9"/>
    <mergeCell ref="A1:AC1"/>
    <mergeCell ref="A2:AC2"/>
    <mergeCell ref="A3:AC3"/>
    <mergeCell ref="A5:AC5"/>
    <mergeCell ref="M7:U7"/>
    <mergeCell ref="W7:AC7"/>
  </mergeCells>
  <pageMargins left="0.7" right="0.7" top="0.75" bottom="0.75" header="0.3" footer="0.3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J13"/>
  <sheetViews>
    <sheetView rightToLeft="1" view="pageBreakPreview" zoomScale="96" zoomScaleNormal="100" zoomScaleSheetLayoutView="96" workbookViewId="0">
      <selection activeCell="E13" sqref="E13"/>
    </sheetView>
  </sheetViews>
  <sheetFormatPr defaultRowHeight="18" x14ac:dyDescent="0.45"/>
  <cols>
    <col min="1" max="1" width="49.710937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21.28515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6384" width="9.140625" style="1"/>
  </cols>
  <sheetData>
    <row r="1" spans="1:10" ht="20.100000000000001" customHeight="1" x14ac:dyDescent="0.6">
      <c r="A1" s="30" t="s">
        <v>0</v>
      </c>
      <c r="B1" s="31"/>
      <c r="C1" s="31"/>
      <c r="D1" s="31"/>
      <c r="E1" s="31"/>
      <c r="F1" s="31"/>
      <c r="G1" s="31"/>
      <c r="H1" s="31"/>
      <c r="I1" s="31"/>
    </row>
    <row r="2" spans="1:10" ht="20.100000000000001" customHeight="1" x14ac:dyDescent="0.45">
      <c r="A2" s="23" t="s">
        <v>95</v>
      </c>
      <c r="B2" s="21"/>
      <c r="C2" s="21"/>
      <c r="D2" s="21"/>
      <c r="E2" s="21"/>
      <c r="F2" s="21"/>
      <c r="G2" s="21"/>
      <c r="H2" s="21"/>
      <c r="I2" s="21"/>
    </row>
    <row r="3" spans="1:10" ht="20.100000000000001" customHeight="1" x14ac:dyDescent="0.45">
      <c r="A3" s="23" t="s">
        <v>2</v>
      </c>
      <c r="B3" s="21"/>
      <c r="C3" s="21"/>
      <c r="D3" s="21"/>
      <c r="E3" s="21"/>
      <c r="F3" s="21"/>
      <c r="G3" s="21"/>
      <c r="H3" s="21"/>
      <c r="I3" s="21"/>
    </row>
    <row r="5" spans="1:10" ht="21" x14ac:dyDescent="0.45">
      <c r="A5" s="24" t="s">
        <v>96</v>
      </c>
      <c r="B5" s="21"/>
      <c r="C5" s="21"/>
      <c r="D5" s="21"/>
      <c r="E5" s="21"/>
      <c r="F5" s="21"/>
      <c r="G5" s="21"/>
      <c r="H5" s="21"/>
      <c r="I5" s="21"/>
    </row>
    <row r="7" spans="1:10" ht="42" x14ac:dyDescent="0.45">
      <c r="A7" s="2" t="s">
        <v>97</v>
      </c>
      <c r="C7" s="2" t="s">
        <v>98</v>
      </c>
      <c r="E7" s="2" t="s">
        <v>73</v>
      </c>
      <c r="G7" s="3" t="s">
        <v>99</v>
      </c>
      <c r="I7" s="3" t="s">
        <v>100</v>
      </c>
    </row>
    <row r="8" spans="1:10" ht="21" x14ac:dyDescent="0.45">
      <c r="A8" s="12" t="s">
        <v>101</v>
      </c>
      <c r="C8" s="7" t="s">
        <v>102</v>
      </c>
      <c r="E8" s="8">
        <v>1061892679158</v>
      </c>
      <c r="G8" s="9">
        <f>E8/1065929665984</f>
        <v>0.99621270806618056</v>
      </c>
      <c r="I8" s="9">
        <v>2.9959540424075549E-2</v>
      </c>
      <c r="J8" s="16"/>
    </row>
    <row r="9" spans="1:10" ht="21" x14ac:dyDescent="0.45">
      <c r="A9" s="12" t="s">
        <v>103</v>
      </c>
      <c r="C9" s="7" t="s">
        <v>104</v>
      </c>
      <c r="E9" s="8">
        <v>4031130031</v>
      </c>
      <c r="G9" s="9">
        <f>E9/1065929665984</f>
        <v>3.781797392118467E-3</v>
      </c>
      <c r="I9" s="9">
        <v>1.1373164679335719E-4</v>
      </c>
      <c r="J9" s="16"/>
    </row>
    <row r="10" spans="1:10" ht="21" x14ac:dyDescent="0.45">
      <c r="A10" s="12" t="s">
        <v>105</v>
      </c>
      <c r="C10" s="7" t="s">
        <v>106</v>
      </c>
      <c r="E10" s="8">
        <v>5856795</v>
      </c>
      <c r="G10" s="9">
        <f>E10/1065929665984</f>
        <v>5.4945417009229878E-6</v>
      </c>
      <c r="I10" s="9">
        <v>1.6523975539331851E-7</v>
      </c>
      <c r="J10" s="16"/>
    </row>
    <row r="11" spans="1:10" ht="21" x14ac:dyDescent="0.45">
      <c r="A11" s="12" t="s">
        <v>107</v>
      </c>
      <c r="C11" s="7" t="s">
        <v>108</v>
      </c>
      <c r="E11" s="19">
        <v>0</v>
      </c>
      <c r="G11" s="9">
        <f>E11/1065929665984</f>
        <v>0</v>
      </c>
      <c r="I11" s="9">
        <v>0</v>
      </c>
      <c r="J11" s="16"/>
    </row>
    <row r="12" spans="1:10" ht="21" x14ac:dyDescent="0.45">
      <c r="A12" s="2" t="s">
        <v>18</v>
      </c>
      <c r="E12" s="4">
        <f>SUM(E8:$E$11)</f>
        <v>1065929665984</v>
      </c>
      <c r="G12" s="10">
        <f>SUM(G8:$G$11)</f>
        <v>1</v>
      </c>
      <c r="I12" s="10">
        <f>SUM(I8:$I$11)</f>
        <v>3.0073437310624299E-2</v>
      </c>
      <c r="J12" s="16"/>
    </row>
    <row r="13" spans="1:10" ht="18.75" x14ac:dyDescent="0.45">
      <c r="E13" s="5"/>
      <c r="G13" s="5"/>
      <c r="I13" s="5"/>
    </row>
  </sheetData>
  <sheetProtection algorithmName="SHA-512" hashValue="WkJvb9BTvPIQvG/qf6ZT4WhsTGSJ3/B7WVTAbVVDDPLJEYQEiWzZJW04eVu5ulGtw6Cy4xT5eCwvK0wgQs2DSw==" saltValue="+5x/ftBDbQVLjk6s46x10Q==" spinCount="100000" sheet="1" objects="1" scenario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S10"/>
  <sheetViews>
    <sheetView rightToLeft="1" view="pageBreakPreview" zoomScale="60" zoomScaleNormal="100" workbookViewId="0">
      <selection activeCell="O18" sqref="O18"/>
    </sheetView>
  </sheetViews>
  <sheetFormatPr defaultRowHeight="18" x14ac:dyDescent="0.45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2.710937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6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0.100000000000001" customHeight="1" x14ac:dyDescent="0.45">
      <c r="A2" s="23" t="s">
        <v>95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0.100000000000001" customHeight="1" x14ac:dyDescent="0.45">
      <c r="A3" s="23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5" spans="1:19" ht="21" x14ac:dyDescent="0.45">
      <c r="A5" s="24" t="s">
        <v>109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7" spans="1:19" ht="21" x14ac:dyDescent="0.45">
      <c r="C7" s="25" t="s">
        <v>110</v>
      </c>
      <c r="D7" s="26"/>
      <c r="E7" s="26"/>
      <c r="F7" s="26"/>
      <c r="G7" s="26"/>
      <c r="I7" s="25" t="s">
        <v>111</v>
      </c>
      <c r="J7" s="26"/>
      <c r="K7" s="26"/>
      <c r="L7" s="26"/>
      <c r="M7" s="26"/>
      <c r="O7" s="25" t="s">
        <v>7</v>
      </c>
      <c r="P7" s="26"/>
      <c r="Q7" s="26"/>
      <c r="R7" s="26"/>
      <c r="S7" s="26"/>
    </row>
    <row r="8" spans="1:19" ht="63" x14ac:dyDescent="0.45">
      <c r="A8" s="2" t="s">
        <v>20</v>
      </c>
      <c r="C8" s="3" t="s">
        <v>112</v>
      </c>
      <c r="E8" s="3" t="s">
        <v>113</v>
      </c>
      <c r="G8" s="3" t="s">
        <v>114</v>
      </c>
      <c r="I8" s="3" t="s">
        <v>115</v>
      </c>
      <c r="K8" s="3" t="s">
        <v>116</v>
      </c>
      <c r="M8" s="3" t="s">
        <v>117</v>
      </c>
      <c r="O8" s="3" t="s">
        <v>115</v>
      </c>
      <c r="Q8" s="3" t="s">
        <v>116</v>
      </c>
      <c r="S8" s="3" t="s">
        <v>117</v>
      </c>
    </row>
    <row r="9" spans="1:19" ht="18.75" x14ac:dyDescent="0.45">
      <c r="A9" s="4" t="s">
        <v>18</v>
      </c>
      <c r="H9" s="19">
        <v>0</v>
      </c>
      <c r="I9" s="4">
        <f>SUM($I$8)</f>
        <v>0</v>
      </c>
      <c r="K9" s="19">
        <v>0</v>
      </c>
      <c r="M9" s="19">
        <v>0</v>
      </c>
      <c r="O9" s="19">
        <v>0</v>
      </c>
      <c r="Q9" s="19">
        <v>0</v>
      </c>
      <c r="S9" s="19">
        <v>0</v>
      </c>
    </row>
    <row r="10" spans="1:19" ht="18.75" x14ac:dyDescent="0.45">
      <c r="I10" s="5"/>
      <c r="K10" s="5"/>
      <c r="M10" s="5"/>
      <c r="O10" s="5"/>
      <c r="Q10" s="5"/>
      <c r="S10" s="5"/>
    </row>
  </sheetData>
  <sheetProtection algorithmName="SHA-512" hashValue="VSkd7UJkHtmA+VE+c8DpWKhNBGpJGVwdk4ee0nqpJjzm+0S219Cwmcrv0W1M30Vu5Y8IHQClOqrLhBwd2/4wpQ==" saltValue="cbPqnaF0LYgEPK6O4QJlEw==" spinCount="100000" sheet="1" objects="1" scenario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'0'!Print_Area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Mehri 2207. Ebrahimi</cp:lastModifiedBy>
  <dcterms:created xsi:type="dcterms:W3CDTF">2022-05-28T06:00:03Z</dcterms:created>
  <dcterms:modified xsi:type="dcterms:W3CDTF">2022-05-31T06:17:31Z</dcterms:modified>
</cp:coreProperties>
</file>