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207\Desktop\بایگانی بانک ها و ips\صنعت مس\صورت های مالی\صورت پرتفوی\"/>
    </mc:Choice>
  </mc:AlternateContent>
  <bookViews>
    <workbookView xWindow="0" yWindow="0" windowWidth="28770" windowHeight="12300" activeTab="6"/>
  </bookViews>
  <sheets>
    <sheet name="0" sheetId="1" r:id="rId1"/>
    <sheet name="1" sheetId="2" r:id="rId2"/>
    <sheet name="2" sheetId="4" r:id="rId3"/>
    <sheet name="3" sheetId="6" r:id="rId4"/>
    <sheet name="4" sheetId="8" r:id="rId5"/>
    <sheet name="5" sheetId="10" r:id="rId6"/>
    <sheet name="6" sheetId="11" r:id="rId7"/>
    <sheet name="7" sheetId="12" r:id="rId8"/>
    <sheet name="8" sheetId="13" r:id="rId9"/>
    <sheet name="9" sheetId="14" r:id="rId10"/>
    <sheet name="10" sheetId="15" r:id="rId11"/>
  </sheets>
  <definedNames>
    <definedName name="_xlnm.Print_Area" localSheetId="0">'0'!$A$1:$J$24</definedName>
  </definedNames>
  <calcPr calcId="162913"/>
</workbook>
</file>

<file path=xl/calcChain.xml><?xml version="1.0" encoding="utf-8"?>
<calcChain xmlns="http://schemas.openxmlformats.org/spreadsheetml/2006/main">
  <c r="G10" i="8" l="1"/>
  <c r="G8" i="8"/>
  <c r="G9" i="8"/>
  <c r="I12" i="15" l="1"/>
  <c r="K10" i="15" s="1"/>
  <c r="E12" i="15"/>
  <c r="G11" i="15" s="1"/>
  <c r="Q15" i="14"/>
  <c r="O15" i="14"/>
  <c r="M15" i="14"/>
  <c r="K15" i="14"/>
  <c r="I15" i="14"/>
  <c r="G15" i="14"/>
  <c r="E15" i="14"/>
  <c r="C15" i="14"/>
  <c r="U10" i="13"/>
  <c r="S10" i="13"/>
  <c r="Q10" i="13"/>
  <c r="O10" i="13"/>
  <c r="K10" i="13"/>
  <c r="I10" i="13"/>
  <c r="G10" i="13"/>
  <c r="E10" i="13"/>
  <c r="Q16" i="12"/>
  <c r="O16" i="12"/>
  <c r="M16" i="12"/>
  <c r="K16" i="12"/>
  <c r="I16" i="12"/>
  <c r="G16" i="12"/>
  <c r="E16" i="12"/>
  <c r="C16" i="12"/>
  <c r="Q11" i="11"/>
  <c r="O11" i="11"/>
  <c r="M11" i="11"/>
  <c r="K11" i="11"/>
  <c r="I11" i="11"/>
  <c r="G11" i="11"/>
  <c r="E11" i="11"/>
  <c r="C11" i="11"/>
  <c r="S18" i="10"/>
  <c r="O18" i="10"/>
  <c r="M18" i="10"/>
  <c r="I18" i="10"/>
  <c r="E12" i="8"/>
  <c r="G11" i="8"/>
  <c r="G12" i="8" s="1"/>
  <c r="I12" i="8"/>
  <c r="S14" i="6"/>
  <c r="Q14" i="6"/>
  <c r="O14" i="6"/>
  <c r="M14" i="6"/>
  <c r="K14" i="6"/>
  <c r="AI16" i="4"/>
  <c r="AG16" i="4"/>
  <c r="AE16" i="4"/>
  <c r="AC16" i="4"/>
  <c r="AA16" i="4"/>
  <c r="S16" i="4"/>
  <c r="Q16" i="4"/>
  <c r="O16" i="4"/>
  <c r="W12" i="2"/>
  <c r="U12" i="2"/>
  <c r="S12" i="2"/>
  <c r="Q12" i="2"/>
  <c r="O12" i="2"/>
  <c r="M12" i="2"/>
  <c r="L12" i="2"/>
  <c r="J12" i="2"/>
  <c r="I12" i="2"/>
  <c r="G12" i="2"/>
  <c r="E12" i="2"/>
  <c r="C12" i="2"/>
  <c r="G9" i="15" l="1"/>
  <c r="G10" i="15"/>
  <c r="K11" i="15"/>
  <c r="K9" i="15"/>
  <c r="G12" i="15" l="1"/>
  <c r="K12" i="15"/>
</calcChain>
</file>

<file path=xl/sharedStrings.xml><?xml version="1.0" encoding="utf-8"?>
<sst xmlns="http://schemas.openxmlformats.org/spreadsheetml/2006/main" count="325" uniqueCount="135">
  <si>
    <t>‫بازارگردانی صنعت مس</t>
  </si>
  <si>
    <t>‫صورت وضعیت پورتفوی</t>
  </si>
  <si>
    <t>‫برای ماه منتهی به 1401/03/31</t>
  </si>
  <si>
    <t>‫1- سرمایه گذاری ها</t>
  </si>
  <si>
    <t>‫1-1- سرمایه گذاری در سهام و حق تقدم سهام</t>
  </si>
  <si>
    <t>‫1401/02/31</t>
  </si>
  <si>
    <t>‫تغییرات طی دوره</t>
  </si>
  <si>
    <t>‫1401/03/31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</si>
  <si>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</si>
  <si>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</si>
  <si>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</si>
  <si>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</si>
  <si>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</si>
  <si>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</si>
  <si>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</si>
  <si>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</si>
  <si>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</si>
  <si>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‫ملي مس</t>
  </si>
  <si>
    <t>‫جمع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</si>
  <si>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</si>
  <si>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</si>
  <si>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</si>
  <si>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</si>
  <si>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</si>
  <si>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</si>
  <si>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</si>
  <si>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</si>
  <si>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</si>
  <si>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</si>
  <si>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‫صكوك اجاره پارسيان-6ماهه16%</t>
  </si>
  <si>
    <t>‫بلی</t>
  </si>
  <si>
    <t>‫بورس</t>
  </si>
  <si>
    <t>‫1399/06/10</t>
  </si>
  <si>
    <t>‫1403/06/10</t>
  </si>
  <si>
    <t>‫16</t>
  </si>
  <si>
    <t>‫صكوك مرابحه سايپا412-3ماهه 16%</t>
  </si>
  <si>
    <t>‫1397/12/20</t>
  </si>
  <si>
    <t>‫1401/12/20</t>
  </si>
  <si>
    <t>‫مرابحه عام دولت2-ش.خ تمدن0212</t>
  </si>
  <si>
    <t>‫فرابورس</t>
  </si>
  <si>
    <t>‫1398/12/25</t>
  </si>
  <si>
    <t>‫1402/12/25</t>
  </si>
  <si>
    <t>‫18</t>
  </si>
  <si>
    <t>‫مشاركت ش اصفهان112-3ماهه18%</t>
  </si>
  <si>
    <t>‫خیر</t>
  </si>
  <si>
    <t>‫1397/12/28</t>
  </si>
  <si>
    <t>‫1401/12/28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</si>
  <si>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</si>
  <si>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</si>
  <si>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</si>
  <si>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</si>
  <si>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</si>
  <si>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</si>
  <si>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</si>
  <si>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</si>
  <si>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</si>
  <si>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</si>
  <si>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</si>
  <si>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</si>
  <si>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</si>
  <si>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</si>
  <si>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</si>
  <si>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</si>
  <si>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</si>
  <si>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</si>
  <si>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</si>
  <si>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</si>
  <si>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</si>
  <si>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‫سپرده بانکی نزد بانک توسعه صادرات</t>
  </si>
  <si>
    <t>‫0200051451001</t>
  </si>
  <si>
    <t>‫1400/02/25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</si>
  <si>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</si>
  <si>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</si>
  <si>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</si>
  <si>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</si>
  <si>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</si>
  <si>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</si>
  <si>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‫سپرده بانکی نزد بانک پاسارگاد</t>
  </si>
  <si>
    <t>‫3088100146819221</t>
  </si>
  <si>
    <t>‫1399/12/28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</si>
  <si>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</si>
  <si>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</si>
  <si>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</si>
  <si>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</si>
  <si>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</si>
  <si>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</si>
  <si>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</si>
  <si>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</si>
  <si>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</si>
  <si>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</si>
  <si>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</si>
  <si>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</si>
  <si>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</si>
  <si>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</si>
  <si>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</si>
  <si>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‫طی دوره</t>
  </si>
  <si>
    <t>‫هزینه تنزیل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</si>
  <si>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</si>
  <si>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</si>
  <si>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</si>
  <si>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</si>
  <si>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‫1401/06/10</t>
  </si>
  <si>
    <t>‫1401/06/20</t>
  </si>
  <si>
    <t>‫كوتاه مدت-104456340-تجارت</t>
  </si>
  <si>
    <t>‫1401/03/01</t>
  </si>
  <si>
    <t>‫-</t>
  </si>
  <si>
    <t>‫كوتاه مدت-3088100146819221-پاسارگاد</t>
  </si>
  <si>
    <t>‫كوتاه مدت-70020217-شهر</t>
  </si>
  <si>
    <t>‫1401/06/25</t>
  </si>
  <si>
    <t>‫1401/06/28</t>
  </si>
  <si>
    <t>‫1401/06/27</t>
  </si>
  <si>
    <t>‫1401/05/05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</si>
  <si>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</si>
  <si>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</si>
  <si>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</si>
  <si>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</si>
  <si>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</si>
  <si>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</si>
  <si>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</si>
  <si>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</si>
  <si>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</si>
  <si>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</si>
  <si>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</si>
  <si>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</si>
  <si>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</si>
  <si>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</si>
  <si>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</si>
  <si>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</si>
  <si>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</si>
  <si>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</si>
  <si>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</si>
  <si>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</si>
  <si>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شهر</t>
  </si>
  <si>
    <t>‫سپرده بانکی کوتاه مدت - پاسارگاد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</si>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</sst>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;\(#,###\);\-"/>
    <numFmt numFmtId="165" formatCode="0.000%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B Nazanin"/>
      <charset val="178"/>
    </font>
    <font>
      <b/>
      <sz val="11"/>
      <color indexed="8"/>
      <name val="B Nazanin"/>
      <charset val="178"/>
    </font>
    <font>
      <b/>
      <u/>
      <sz val="1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1"/>
      <color theme="0"/>
      <name val="B Nazanin"/>
      <charset val="178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37" fontId="2" fillId="0" borderId="1" xfId="0" applyNumberFormat="1" applyFont="1" applyBorder="1" applyAlignment="1">
      <alignment horizontal="center" vertical="center" wrapText="1"/>
    </xf>
    <xf numFmtId="37" fontId="2" fillId="0" borderId="1" xfId="0" applyNumberFormat="1" applyFont="1" applyBorder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 wrapText="1"/>
    </xf>
    <xf numFmtId="37" fontId="6" fillId="0" borderId="3" xfId="0" applyNumberFormat="1" applyFont="1" applyBorder="1" applyAlignment="1">
      <alignment horizontal="center" vertical="center"/>
    </xf>
    <xf numFmtId="37" fontId="6" fillId="0" borderId="4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right" vertical="center"/>
    </xf>
    <xf numFmtId="37" fontId="6" fillId="0" borderId="1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0" fontId="1" fillId="0" borderId="0" xfId="0" applyNumberFormat="1" applyFont="1"/>
    <xf numFmtId="0" fontId="6" fillId="0" borderId="8" xfId="0" applyFont="1" applyBorder="1" applyAlignment="1">
      <alignment horizontal="center" vertical="center"/>
    </xf>
    <xf numFmtId="3" fontId="7" fillId="0" borderId="0" xfId="0" applyNumberFormat="1" applyFont="1"/>
    <xf numFmtId="9" fontId="6" fillId="0" borderId="3" xfId="0" applyNumberFormat="1" applyFont="1" applyBorder="1" applyAlignment="1">
      <alignment horizontal="center" vertical="center"/>
    </xf>
    <xf numFmtId="9" fontId="6" fillId="0" borderId="0" xfId="1" applyFont="1" applyAlignment="1">
      <alignment horizontal="center" vertical="center"/>
    </xf>
    <xf numFmtId="9" fontId="6" fillId="0" borderId="9" xfId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0" fontId="1" fillId="0" borderId="0" xfId="0" applyFont="1"/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right" vertical="center"/>
    </xf>
    <xf numFmtId="37" fontId="5" fillId="0" borderId="1" xfId="0" applyNumberFormat="1" applyFont="1" applyBorder="1" applyAlignment="1">
      <alignment horizontal="center" vertical="center"/>
    </xf>
    <xf numFmtId="0" fontId="1" fillId="2" borderId="2" xfId="0" applyNumberFormat="1" applyFont="1" applyFill="1" applyBorder="1"/>
    <xf numFmtId="37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7" fontId="6" fillId="0" borderId="5" xfId="0" applyNumberFormat="1" applyFont="1" applyBorder="1" applyAlignment="1">
      <alignment horizontal="center" vertical="center"/>
    </xf>
    <xf numFmtId="0" fontId="1" fillId="2" borderId="6" xfId="0" applyNumberFormat="1" applyFont="1" applyFill="1" applyBorder="1"/>
    <xf numFmtId="0" fontId="1" fillId="2" borderId="7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166254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309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8:O24"/>
  <sheetViews>
    <sheetView rightToLeft="1" view="pageBreakPreview" zoomScale="60" zoomScaleNormal="100" workbookViewId="0">
      <selection activeCell="G39" sqref="G39"/>
    </sheetView>
  </sheetViews>
  <sheetFormatPr defaultRowHeight="18" x14ac:dyDescent="0.45"/>
  <cols>
    <col min="1" max="14" width="9.140625" style="1"/>
    <col min="15" max="15" width="17.5703125" style="1" bestFit="1" customWidth="1"/>
    <col min="16" max="16384" width="9.140625" style="1"/>
  </cols>
  <sheetData>
    <row r="8" spans="15:15" x14ac:dyDescent="0.45">
      <c r="O8" s="22">
        <v>14858095953175</v>
      </c>
    </row>
    <row r="22" spans="1:10" ht="39.950000000000003" customHeight="1" x14ac:dyDescent="0.45">
      <c r="A22" s="26" t="s">
        <v>0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0" ht="39.950000000000003" customHeight="1" x14ac:dyDescent="0.45">
      <c r="A23" s="26" t="s">
        <v>1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39.950000000000003" customHeight="1" x14ac:dyDescent="0.45">
      <c r="A24" s="26" t="s">
        <v>2</v>
      </c>
      <c r="B24" s="27"/>
      <c r="C24" s="27"/>
      <c r="D24" s="27"/>
      <c r="E24" s="27"/>
      <c r="F24" s="27"/>
      <c r="G24" s="27"/>
      <c r="H24" s="27"/>
      <c r="I24" s="27"/>
      <c r="J24" s="27"/>
    </row>
  </sheetData>
  <sheetProtection algorithmName="SHA-512" hashValue="E1ESCTPlg5BGqrwoc4DWCVXqHpsN4+2E2r5NG1gsm1TYTY0m23LEuzYqAoaeC7YD2bEpRLGHkFcjTGbkdrr4Vw==" saltValue="LURw++aJyREc+zhKNcSPcw==" spinCount="100000" sheet="1" objects="1" scenarios="1"/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6"/>
  <sheetViews>
    <sheetView rightToLeft="1" view="pageBreakPreview" topLeftCell="A2" zoomScale="106" zoomScaleNormal="100" zoomScaleSheetLayoutView="106" workbookViewId="0">
      <selection activeCell="E17" sqref="E17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7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 x14ac:dyDescent="0.45">
      <c r="A1" s="28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0.100000000000001" customHeight="1" x14ac:dyDescent="0.45">
      <c r="A2" s="28" t="s">
        <v>80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0.100000000000001" customHeight="1" x14ac:dyDescent="0.45">
      <c r="A3" s="28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7" ht="21" x14ac:dyDescent="0.45">
      <c r="A5" s="29" t="s">
        <v>124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7" spans="1:17" ht="21" x14ac:dyDescent="0.45">
      <c r="C7" s="30" t="s">
        <v>95</v>
      </c>
      <c r="D7" s="31"/>
      <c r="E7" s="31"/>
      <c r="F7" s="31"/>
      <c r="G7" s="31"/>
      <c r="H7" s="31"/>
      <c r="I7" s="31"/>
      <c r="J7" s="31"/>
      <c r="K7" s="31"/>
      <c r="M7" s="30" t="s">
        <v>7</v>
      </c>
      <c r="N7" s="31"/>
      <c r="O7" s="31"/>
      <c r="P7" s="31"/>
      <c r="Q7" s="31"/>
    </row>
    <row r="8" spans="1:17" ht="21" x14ac:dyDescent="0.45">
      <c r="C8" s="5" t="s">
        <v>125</v>
      </c>
      <c r="E8" s="5" t="s">
        <v>120</v>
      </c>
      <c r="G8" s="5" t="s">
        <v>121</v>
      </c>
      <c r="I8" s="5" t="s">
        <v>18</v>
      </c>
      <c r="K8" s="5" t="s">
        <v>125</v>
      </c>
      <c r="M8" s="5" t="s">
        <v>120</v>
      </c>
      <c r="O8" s="2" t="s">
        <v>121</v>
      </c>
      <c r="Q8" s="5" t="s">
        <v>18</v>
      </c>
    </row>
    <row r="9" spans="1:17" ht="37.5" x14ac:dyDescent="0.45">
      <c r="A9" s="8" t="s">
        <v>29</v>
      </c>
      <c r="C9" s="10">
        <v>339971254</v>
      </c>
      <c r="E9" s="17">
        <v>0</v>
      </c>
      <c r="G9" s="17">
        <v>0</v>
      </c>
      <c r="I9" s="10">
        <v>339971254</v>
      </c>
      <c r="K9" s="10">
        <v>992378532</v>
      </c>
      <c r="M9" s="17">
        <v>0</v>
      </c>
      <c r="O9" s="17">
        <v>0</v>
      </c>
      <c r="Q9" s="10">
        <v>992378532</v>
      </c>
    </row>
    <row r="10" spans="1:17" ht="37.5" x14ac:dyDescent="0.45">
      <c r="A10" s="8" t="s">
        <v>35</v>
      </c>
      <c r="C10" s="10">
        <v>28756940</v>
      </c>
      <c r="E10" s="17">
        <v>0</v>
      </c>
      <c r="G10" s="17">
        <v>0</v>
      </c>
      <c r="I10" s="10">
        <v>28756940</v>
      </c>
      <c r="K10" s="10">
        <v>85551884</v>
      </c>
      <c r="M10" s="17">
        <v>0</v>
      </c>
      <c r="O10" s="17">
        <v>0</v>
      </c>
      <c r="Q10" s="10">
        <v>85551884</v>
      </c>
    </row>
    <row r="11" spans="1:17" ht="37.5" x14ac:dyDescent="0.45">
      <c r="A11" s="8" t="s">
        <v>38</v>
      </c>
      <c r="C11" s="10">
        <v>242076515</v>
      </c>
      <c r="E11" s="10">
        <v>1110394380</v>
      </c>
      <c r="G11" s="17">
        <v>0</v>
      </c>
      <c r="I11" s="10">
        <v>1352470895</v>
      </c>
      <c r="K11" s="10">
        <v>731276094</v>
      </c>
      <c r="M11" s="10">
        <v>1626340048</v>
      </c>
      <c r="O11" s="10">
        <v>32737930</v>
      </c>
      <c r="Q11" s="10">
        <v>2390354072</v>
      </c>
    </row>
    <row r="12" spans="1:17" ht="37.5" x14ac:dyDescent="0.45">
      <c r="A12" s="8" t="s">
        <v>43</v>
      </c>
      <c r="C12" s="10">
        <v>43997581</v>
      </c>
      <c r="E12" s="10">
        <v>28003813</v>
      </c>
      <c r="G12" s="17">
        <v>0</v>
      </c>
      <c r="I12" s="10">
        <v>72001394</v>
      </c>
      <c r="K12" s="10">
        <v>128754417</v>
      </c>
      <c r="M12" s="10">
        <v>69511118</v>
      </c>
      <c r="O12" s="17">
        <v>0</v>
      </c>
      <c r="Q12" s="10">
        <v>198265535</v>
      </c>
    </row>
    <row r="13" spans="1:17" ht="37.5" x14ac:dyDescent="0.45">
      <c r="A13" s="8" t="s">
        <v>47</v>
      </c>
      <c r="C13" s="10">
        <v>296929737</v>
      </c>
      <c r="E13" s="17">
        <v>0</v>
      </c>
      <c r="G13" s="17">
        <v>0</v>
      </c>
      <c r="I13" s="10">
        <v>296929737</v>
      </c>
      <c r="K13" s="10">
        <v>870599600</v>
      </c>
      <c r="M13" s="17">
        <v>0</v>
      </c>
      <c r="O13" s="17">
        <v>0</v>
      </c>
      <c r="Q13" s="10">
        <v>870599600</v>
      </c>
    </row>
    <row r="14" spans="1:17" ht="37.5" x14ac:dyDescent="0.45">
      <c r="A14" s="8" t="s">
        <v>50</v>
      </c>
      <c r="C14" s="10">
        <v>339717749</v>
      </c>
      <c r="E14" s="17">
        <v>0</v>
      </c>
      <c r="G14" s="17">
        <v>0</v>
      </c>
      <c r="I14" s="10">
        <v>339717749</v>
      </c>
      <c r="K14" s="10">
        <v>989256433</v>
      </c>
      <c r="M14" s="10">
        <v>934571944</v>
      </c>
      <c r="O14" s="17">
        <v>0</v>
      </c>
      <c r="Q14" s="10">
        <v>1923828377</v>
      </c>
    </row>
    <row r="15" spans="1:17" ht="18.75" x14ac:dyDescent="0.45">
      <c r="A15" s="6" t="s">
        <v>18</v>
      </c>
      <c r="C15" s="6">
        <f>SUM(C9:$C$14)</f>
        <v>1291449776</v>
      </c>
      <c r="E15" s="6">
        <f>SUM(E9:$E$14)</f>
        <v>1138398193</v>
      </c>
      <c r="G15" s="6">
        <f>SUM(G9:$G$14)</f>
        <v>0</v>
      </c>
      <c r="I15" s="6">
        <f>SUM(I9:$I$14)</f>
        <v>2429847969</v>
      </c>
      <c r="K15" s="6">
        <f>SUM(K9:$K$14)</f>
        <v>3797816960</v>
      </c>
      <c r="M15" s="6">
        <f>SUM(M9:$M$14)</f>
        <v>2630423110</v>
      </c>
      <c r="O15" s="6">
        <f>SUM(O9:$O$14)</f>
        <v>32737930</v>
      </c>
      <c r="Q15" s="6">
        <f>SUM(Q9:$Q$14)</f>
        <v>6460978000</v>
      </c>
    </row>
    <row r="16" spans="1:17" ht="18.75" x14ac:dyDescent="0.45">
      <c r="C16" s="7"/>
      <c r="E16" s="7"/>
      <c r="G16" s="7"/>
      <c r="I16" s="7"/>
      <c r="K16" s="7"/>
      <c r="M16" s="7"/>
      <c r="O16" s="7"/>
      <c r="Q16" s="7"/>
    </row>
  </sheetData>
  <sheetProtection algorithmName="SHA-512" hashValue="cAQeNUakzGVfUYY9Hm/2mW/1kFKcSKveQ5e5I/e5NjB8sSSmPJnHG5XN5FidPIEn7d6QMxqb7jGgd63zyWIOIA==" saltValue="P2Kh/sl61UGC4Nq5QQavhw==" spinCount="100000" sheet="1" objects="1" scenario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3"/>
  <sheetViews>
    <sheetView rightToLeft="1" view="pageBreakPreview" zoomScale="95" zoomScaleNormal="100" zoomScaleSheetLayoutView="95" workbookViewId="0">
      <selection activeCell="F25" sqref="F25"/>
    </sheetView>
  </sheetViews>
  <sheetFormatPr defaultRowHeight="18" x14ac:dyDescent="0.45"/>
  <cols>
    <col min="1" max="1" width="25.57031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4.14062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6384" width="9.140625" style="1"/>
  </cols>
  <sheetData>
    <row r="1" spans="1:11" ht="20.100000000000001" customHeight="1" x14ac:dyDescent="0.45">
      <c r="A1" s="28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0.100000000000001" customHeight="1" x14ac:dyDescent="0.45">
      <c r="A2" s="28" t="s">
        <v>80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0.100000000000001" customHeight="1" x14ac:dyDescent="0.45">
      <c r="A3" s="28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5" spans="1:11" ht="21" x14ac:dyDescent="0.45">
      <c r="A5" s="29" t="s">
        <v>126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7" spans="1:11" ht="21" x14ac:dyDescent="0.45">
      <c r="A7" s="30" t="s">
        <v>127</v>
      </c>
      <c r="B7" s="31"/>
      <c r="C7" s="31"/>
      <c r="E7" s="30" t="s">
        <v>95</v>
      </c>
      <c r="F7" s="31"/>
      <c r="G7" s="31"/>
      <c r="I7" s="30" t="s">
        <v>7</v>
      </c>
      <c r="J7" s="31"/>
      <c r="K7" s="31"/>
    </row>
    <row r="8" spans="1:11" ht="42" x14ac:dyDescent="0.45">
      <c r="A8" s="5" t="s">
        <v>128</v>
      </c>
      <c r="C8" s="5" t="s">
        <v>57</v>
      </c>
      <c r="E8" s="5" t="s">
        <v>129</v>
      </c>
      <c r="G8" s="5" t="s">
        <v>130</v>
      </c>
      <c r="I8" s="5" t="s">
        <v>129</v>
      </c>
      <c r="K8" s="5" t="s">
        <v>130</v>
      </c>
    </row>
    <row r="9" spans="1:11" ht="18.75" x14ac:dyDescent="0.45">
      <c r="A9" s="8" t="s">
        <v>131</v>
      </c>
      <c r="C9" s="9" t="s">
        <v>65</v>
      </c>
      <c r="E9" s="10">
        <v>2063647242</v>
      </c>
      <c r="G9" s="11">
        <f>E9/E12</f>
        <v>0.99833186511858762</v>
      </c>
      <c r="I9" s="10">
        <v>2063698035</v>
      </c>
      <c r="K9" s="11">
        <f>I9/I12</f>
        <v>0.99553574083299756</v>
      </c>
    </row>
    <row r="10" spans="1:11" ht="18.75" x14ac:dyDescent="0.45">
      <c r="A10" s="8" t="s">
        <v>132</v>
      </c>
      <c r="C10" s="9" t="s">
        <v>75</v>
      </c>
      <c r="E10" s="10">
        <v>1075599</v>
      </c>
      <c r="G10" s="11">
        <f>E10/E12</f>
        <v>5.2034317393751916E-4</v>
      </c>
      <c r="I10" s="10">
        <v>2329434</v>
      </c>
      <c r="K10" s="11">
        <f>I10/I12</f>
        <v>1.123727775857272E-3</v>
      </c>
    </row>
    <row r="11" spans="1:11" ht="37.5" x14ac:dyDescent="0.45">
      <c r="A11" s="8" t="s">
        <v>133</v>
      </c>
      <c r="C11" s="9" t="s">
        <v>78</v>
      </c>
      <c r="E11" s="10">
        <v>2372595</v>
      </c>
      <c r="G11" s="11">
        <f>E11/E12</f>
        <v>1.1477917074748938E-3</v>
      </c>
      <c r="I11" s="10">
        <v>6924762</v>
      </c>
      <c r="K11" s="11">
        <f>I11/I12</f>
        <v>3.3405313911452116E-3</v>
      </c>
    </row>
    <row r="12" spans="1:11" ht="18.75" x14ac:dyDescent="0.45">
      <c r="A12" s="6" t="s">
        <v>18</v>
      </c>
      <c r="E12" s="6">
        <f>SUM(E9:$E$11)</f>
        <v>2067095436</v>
      </c>
      <c r="G12" s="12">
        <f>SUM(G9:$G$11)</f>
        <v>1</v>
      </c>
      <c r="I12" s="6">
        <f>SUM(I9:$I$11)</f>
        <v>2072952231</v>
      </c>
      <c r="K12" s="23">
        <f>SUM(K9:$K$11)</f>
        <v>1</v>
      </c>
    </row>
    <row r="13" spans="1:11" ht="18.75" x14ac:dyDescent="0.45">
      <c r="E13" s="7"/>
      <c r="G13" s="7"/>
      <c r="I13" s="7"/>
      <c r="K13" s="7"/>
    </row>
  </sheetData>
  <sheetProtection algorithmName="SHA-512" hashValue="AtHb727Wenf9cRgVkrJW76gC18mrWqA90K6noy7skrQejz1kETFlu039HH1Y3Ms8QssbiC9Cq4DOoXmAEsBWkQ==" saltValue="vSPhs/yrh18NybUBL4eL/A==" spinCount="100000" sheet="1" objects="1" scenario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13"/>
  <sheetViews>
    <sheetView rightToLeft="1" view="pageBreakPreview" zoomScaleNormal="100" zoomScaleSheetLayoutView="100" workbookViewId="0">
      <selection activeCell="E25" sqref="E25"/>
    </sheetView>
  </sheetViews>
  <sheetFormatPr defaultRowHeight="18" x14ac:dyDescent="0.45"/>
  <cols>
    <col min="1" max="1" width="6.7109375" style="1" bestFit="1" customWidth="1"/>
    <col min="2" max="2" width="1.42578125" style="1" customWidth="1"/>
    <col min="3" max="3" width="18" style="1" bestFit="1" customWidth="1"/>
    <col min="4" max="4" width="1.42578125" style="1" customWidth="1"/>
    <col min="5" max="5" width="23" style="1" bestFit="1" customWidth="1"/>
    <col min="6" max="6" width="1.42578125" style="1" customWidth="1"/>
    <col min="7" max="7" width="22.85546875" style="1" bestFit="1" customWidth="1"/>
    <col min="8" max="8" width="1.42578125" style="1" customWidth="1"/>
    <col min="9" max="9" width="16" style="1" bestFit="1" customWidth="1"/>
    <col min="10" max="10" width="21.85546875" style="1" bestFit="1" customWidth="1"/>
    <col min="11" max="11" width="1.42578125" style="1" customWidth="1"/>
    <col min="12" max="12" width="17.85546875" style="1" bestFit="1" customWidth="1"/>
    <col min="13" max="13" width="23" style="1" bestFit="1" customWidth="1"/>
    <col min="14" max="14" width="1.42578125" style="1" customWidth="1"/>
    <col min="15" max="15" width="18" style="1" bestFit="1" customWidth="1"/>
    <col min="16" max="16" width="1.42578125" style="1" customWidth="1"/>
    <col min="17" max="17" width="14.7109375" style="1" bestFit="1" customWidth="1"/>
    <col min="18" max="18" width="1.42578125" style="1" customWidth="1"/>
    <col min="19" max="19" width="22.85546875" style="1" bestFit="1" customWidth="1"/>
    <col min="20" max="20" width="1.42578125" style="1" customWidth="1"/>
    <col min="21" max="21" width="23" style="1" bestFit="1" customWidth="1"/>
    <col min="22" max="22" width="1.42578125" style="1" customWidth="1"/>
    <col min="23" max="23" width="15.7109375" style="1" bestFit="1" customWidth="1"/>
    <col min="24" max="16384" width="9.140625" style="1"/>
  </cols>
  <sheetData>
    <row r="1" spans="1:23" ht="20.100000000000001" customHeight="1" x14ac:dyDescent="0.45">
      <c r="A1" s="28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20.100000000000001" customHeight="1" x14ac:dyDescent="0.45">
      <c r="A2" s="28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ht="20.100000000000001" customHeight="1" x14ac:dyDescent="0.45">
      <c r="A3" s="28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5" spans="1:23" ht="21" x14ac:dyDescent="0.45">
      <c r="A5" s="2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3" ht="21" x14ac:dyDescent="0.45">
      <c r="A6" s="29" t="s">
        <v>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8" spans="1:23" ht="21" x14ac:dyDescent="0.45">
      <c r="C8" s="30" t="s">
        <v>5</v>
      </c>
      <c r="D8" s="31"/>
      <c r="E8" s="31"/>
      <c r="F8" s="31"/>
      <c r="G8" s="31"/>
      <c r="I8" s="30" t="s">
        <v>6</v>
      </c>
      <c r="J8" s="31"/>
      <c r="K8" s="31"/>
      <c r="L8" s="31"/>
      <c r="M8" s="31"/>
      <c r="O8" s="32" t="s">
        <v>7</v>
      </c>
      <c r="P8" s="31"/>
      <c r="Q8" s="31"/>
      <c r="R8" s="31"/>
      <c r="S8" s="31"/>
      <c r="T8" s="31"/>
      <c r="U8" s="31"/>
      <c r="V8" s="31"/>
      <c r="W8" s="31"/>
    </row>
    <row r="9" spans="1:23" ht="18.75" x14ac:dyDescent="0.45">
      <c r="A9" s="33" t="s">
        <v>8</v>
      </c>
      <c r="C9" s="33" t="s">
        <v>9</v>
      </c>
      <c r="E9" s="33" t="s">
        <v>10</v>
      </c>
      <c r="G9" s="33" t="s">
        <v>11</v>
      </c>
      <c r="I9" s="33" t="s">
        <v>12</v>
      </c>
      <c r="J9" s="27"/>
      <c r="L9" s="33" t="s">
        <v>13</v>
      </c>
      <c r="M9" s="27"/>
      <c r="O9" s="33" t="s">
        <v>9</v>
      </c>
      <c r="Q9" s="35" t="s">
        <v>14</v>
      </c>
      <c r="S9" s="33" t="s">
        <v>10</v>
      </c>
      <c r="U9" s="33" t="s">
        <v>11</v>
      </c>
      <c r="W9" s="35" t="s">
        <v>15</v>
      </c>
    </row>
    <row r="10" spans="1:23" ht="18.75" x14ac:dyDescent="0.45">
      <c r="A10" s="34"/>
      <c r="C10" s="34"/>
      <c r="E10" s="34"/>
      <c r="G10" s="34"/>
      <c r="I10" s="15" t="s">
        <v>9</v>
      </c>
      <c r="J10" s="15" t="s">
        <v>10</v>
      </c>
      <c r="L10" s="15" t="s">
        <v>9</v>
      </c>
      <c r="M10" s="15" t="s">
        <v>16</v>
      </c>
      <c r="O10" s="34"/>
      <c r="Q10" s="34"/>
      <c r="S10" s="34"/>
      <c r="U10" s="34"/>
      <c r="W10" s="34"/>
    </row>
    <row r="11" spans="1:23" ht="37.5" x14ac:dyDescent="0.45">
      <c r="A11" s="16" t="s">
        <v>17</v>
      </c>
      <c r="C11" s="10">
        <v>4542922458</v>
      </c>
      <c r="E11" s="10">
        <v>32028758685389</v>
      </c>
      <c r="G11" s="10">
        <v>34227602570467</v>
      </c>
      <c r="I11" s="10">
        <v>160821765</v>
      </c>
      <c r="J11" s="10">
        <v>1199809108161</v>
      </c>
      <c r="L11" s="10">
        <v>2726255029</v>
      </c>
      <c r="M11" s="10">
        <v>19901269204389</v>
      </c>
      <c r="O11" s="10">
        <v>1977489194</v>
      </c>
      <c r="Q11" s="10">
        <v>7300</v>
      </c>
      <c r="S11" s="10">
        <v>13970161869281</v>
      </c>
      <c r="U11" s="10">
        <v>14424700006152</v>
      </c>
      <c r="W11" s="11">
        <v>0.97083099016261309</v>
      </c>
    </row>
    <row r="12" spans="1:23" ht="18.75" x14ac:dyDescent="0.45">
      <c r="A12" s="6" t="s">
        <v>18</v>
      </c>
      <c r="C12" s="6">
        <f>SUM(C11:$C$11)</f>
        <v>4542922458</v>
      </c>
      <c r="E12" s="6">
        <f>SUM(E11:$E$11)</f>
        <v>32028758685389</v>
      </c>
      <c r="G12" s="6">
        <f>SUM(G11:$G$11)</f>
        <v>34227602570467</v>
      </c>
      <c r="I12" s="6">
        <f>SUM(I11:$I$11)</f>
        <v>160821765</v>
      </c>
      <c r="J12" s="6">
        <f>SUM(J11:$J$11)</f>
        <v>1199809108161</v>
      </c>
      <c r="L12" s="6">
        <f>SUM(L11:$L$11)</f>
        <v>2726255029</v>
      </c>
      <c r="M12" s="6">
        <f>SUM(M11:$M$11)</f>
        <v>19901269204389</v>
      </c>
      <c r="O12" s="6">
        <f>SUM(O11:$O$11)</f>
        <v>1977489194</v>
      </c>
      <c r="Q12" s="6">
        <f>SUM(Q11:$Q$11)</f>
        <v>7300</v>
      </c>
      <c r="S12" s="6">
        <f>SUM(S11:$S$11)</f>
        <v>13970161869281</v>
      </c>
      <c r="U12" s="6">
        <f>SUM(U11:$U$11)</f>
        <v>14424700006152</v>
      </c>
      <c r="W12" s="12">
        <f>SUM(W11:$W$11)</f>
        <v>0.97083099016261309</v>
      </c>
    </row>
    <row r="13" spans="1:23" ht="18.75" x14ac:dyDescent="0.45">
      <c r="C13" s="7"/>
      <c r="E13" s="7"/>
      <c r="G13" s="7"/>
      <c r="I13" s="7"/>
      <c r="J13" s="7"/>
      <c r="L13" s="7"/>
      <c r="M13" s="7"/>
      <c r="O13" s="7"/>
      <c r="Q13" s="7"/>
      <c r="S13" s="7"/>
      <c r="U13" s="7"/>
      <c r="W13" s="7"/>
    </row>
  </sheetData>
  <sheetProtection algorithmName="SHA-512" hashValue="YVOEqIMaqvMpLjHKOj2B++ZIVXVYk3X6Py5bulr+uZ4Wgx3r1mPIC1TScLJ1J2cK2Cr38WKVu3NnLkXvvYEP7A==" saltValue="YeQvalFJyISncl8cCT3lNg==" spinCount="100000" sheet="1" objects="1" scenarios="1"/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I17"/>
  <sheetViews>
    <sheetView rightToLeft="1" view="pageBreakPreview" zoomScale="93" zoomScaleNormal="100" zoomScaleSheetLayoutView="93" workbookViewId="0">
      <selection activeCell="E19" sqref="E19"/>
    </sheetView>
  </sheetViews>
  <sheetFormatPr defaultRowHeight="18" x14ac:dyDescent="0.45"/>
  <cols>
    <col min="1" max="1" width="17" style="1" customWidth="1"/>
    <col min="2" max="2" width="1.42578125" style="1" customWidth="1"/>
    <col min="3" max="3" width="8.5703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7.140625" style="1" customWidth="1"/>
    <col min="12" max="12" width="1.42578125" style="1" customWidth="1"/>
    <col min="13" max="13" width="7.140625" style="1" customWidth="1"/>
    <col min="14" max="14" width="1.42578125" style="1" customWidth="1"/>
    <col min="15" max="15" width="11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8.42578125" style="1" customWidth="1"/>
    <col min="20" max="20" width="1.42578125" style="1" customWidth="1"/>
    <col min="21" max="21" width="11.42578125" style="1" customWidth="1"/>
    <col min="22" max="22" width="18.42578125" style="1" customWidth="1"/>
    <col min="23" max="23" width="1.42578125" style="1" customWidth="1"/>
    <col min="24" max="24" width="11.42578125" style="1" customWidth="1"/>
    <col min="25" max="25" width="18.42578125" style="1" customWidth="1"/>
    <col min="26" max="26" width="1.42578125" style="1" customWidth="1"/>
    <col min="27" max="27" width="11.42578125" style="1" customWidth="1"/>
    <col min="28" max="28" width="1.42578125" style="1" customWidth="1"/>
    <col min="29" max="29" width="14.5703125" style="1" bestFit="1" customWidth="1"/>
    <col min="30" max="30" width="1.42578125" style="1" customWidth="1"/>
    <col min="31" max="31" width="18.42578125" style="1" customWidth="1"/>
    <col min="32" max="32" width="1.42578125" style="1" customWidth="1"/>
    <col min="33" max="33" width="18.42578125" style="1" customWidth="1"/>
    <col min="34" max="34" width="1.42578125" style="1" customWidth="1"/>
    <col min="35" max="35" width="8.5703125" style="1" customWidth="1"/>
    <col min="36" max="16384" width="9.140625" style="1"/>
  </cols>
  <sheetData>
    <row r="1" spans="1:35" ht="20.100000000000001" customHeight="1" x14ac:dyDescent="0.45">
      <c r="A1" s="28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</row>
    <row r="2" spans="1:35" ht="20.100000000000001" customHeight="1" x14ac:dyDescent="0.45">
      <c r="A2" s="28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</row>
    <row r="3" spans="1:35" ht="20.100000000000001" customHeight="1" x14ac:dyDescent="0.45">
      <c r="A3" s="28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</row>
    <row r="5" spans="1:35" ht="21" x14ac:dyDescent="0.45">
      <c r="A5" s="29" t="s">
        <v>20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</row>
    <row r="7" spans="1:35" ht="21" x14ac:dyDescent="0.45">
      <c r="C7" s="30" t="s">
        <v>21</v>
      </c>
      <c r="D7" s="31"/>
      <c r="E7" s="31"/>
      <c r="F7" s="31"/>
      <c r="G7" s="31"/>
      <c r="H7" s="31"/>
      <c r="I7" s="31"/>
      <c r="J7" s="31"/>
      <c r="K7" s="31"/>
      <c r="L7" s="31"/>
      <c r="M7" s="31"/>
      <c r="O7" s="30" t="s">
        <v>5</v>
      </c>
      <c r="P7" s="31"/>
      <c r="Q7" s="31"/>
      <c r="R7" s="31"/>
      <c r="S7" s="31"/>
      <c r="U7" s="30" t="s">
        <v>6</v>
      </c>
      <c r="V7" s="31"/>
      <c r="W7" s="31"/>
      <c r="X7" s="31"/>
      <c r="Y7" s="31"/>
      <c r="AA7" s="30" t="s">
        <v>7</v>
      </c>
      <c r="AB7" s="31"/>
      <c r="AC7" s="31"/>
      <c r="AD7" s="31"/>
      <c r="AE7" s="31"/>
      <c r="AF7" s="31"/>
      <c r="AG7" s="31"/>
      <c r="AH7" s="31"/>
      <c r="AI7" s="31"/>
    </row>
    <row r="8" spans="1:35" ht="18.75" x14ac:dyDescent="0.45">
      <c r="A8" s="33" t="s">
        <v>22</v>
      </c>
      <c r="C8" s="35" t="s">
        <v>23</v>
      </c>
      <c r="E8" s="35" t="s">
        <v>24</v>
      </c>
      <c r="G8" s="35" t="s">
        <v>25</v>
      </c>
      <c r="I8" s="35" t="s">
        <v>26</v>
      </c>
      <c r="K8" s="35" t="s">
        <v>27</v>
      </c>
      <c r="M8" s="35" t="s">
        <v>19</v>
      </c>
      <c r="O8" s="36" t="s">
        <v>9</v>
      </c>
      <c r="Q8" s="33" t="s">
        <v>10</v>
      </c>
      <c r="S8" s="33" t="s">
        <v>11</v>
      </c>
      <c r="U8" s="33" t="s">
        <v>12</v>
      </c>
      <c r="V8" s="27"/>
      <c r="X8" s="33" t="s">
        <v>13</v>
      </c>
      <c r="Y8" s="27"/>
      <c r="AA8" s="33" t="s">
        <v>9</v>
      </c>
      <c r="AC8" s="35" t="s">
        <v>28</v>
      </c>
      <c r="AE8" s="33" t="s">
        <v>10</v>
      </c>
      <c r="AG8" s="33" t="s">
        <v>11</v>
      </c>
      <c r="AI8" s="35" t="s">
        <v>15</v>
      </c>
    </row>
    <row r="9" spans="1:35" ht="18.75" x14ac:dyDescent="0.45">
      <c r="A9" s="34"/>
      <c r="C9" s="34"/>
      <c r="E9" s="34"/>
      <c r="G9" s="34"/>
      <c r="I9" s="34"/>
      <c r="K9" s="34"/>
      <c r="M9" s="34"/>
      <c r="O9" s="34"/>
      <c r="Q9" s="34"/>
      <c r="S9" s="34"/>
      <c r="U9" s="15" t="s">
        <v>9</v>
      </c>
      <c r="V9" s="15" t="s">
        <v>10</v>
      </c>
      <c r="X9" s="15" t="s">
        <v>9</v>
      </c>
      <c r="Y9" s="15" t="s">
        <v>16</v>
      </c>
      <c r="AA9" s="34"/>
      <c r="AC9" s="34"/>
      <c r="AE9" s="34"/>
      <c r="AG9" s="34"/>
      <c r="AI9" s="34"/>
    </row>
    <row r="10" spans="1:35" ht="37.5" x14ac:dyDescent="0.45">
      <c r="A10" s="16" t="s">
        <v>29</v>
      </c>
      <c r="C10" s="9" t="s">
        <v>30</v>
      </c>
      <c r="E10" s="9" t="s">
        <v>31</v>
      </c>
      <c r="G10" s="9" t="s">
        <v>32</v>
      </c>
      <c r="I10" s="9" t="s">
        <v>33</v>
      </c>
      <c r="K10" s="9" t="s">
        <v>34</v>
      </c>
      <c r="M10" s="17">
        <v>0</v>
      </c>
      <c r="O10" s="10">
        <v>24920</v>
      </c>
      <c r="Q10" s="10">
        <v>24681310019</v>
      </c>
      <c r="S10" s="10">
        <v>24901933000</v>
      </c>
      <c r="U10" s="17">
        <v>0</v>
      </c>
      <c r="V10" s="17">
        <v>0</v>
      </c>
      <c r="X10" s="17">
        <v>0</v>
      </c>
      <c r="Y10" s="17">
        <v>0</v>
      </c>
      <c r="Z10" s="9"/>
      <c r="AA10" s="10">
        <v>24920</v>
      </c>
      <c r="AC10" s="10">
        <v>1000000</v>
      </c>
      <c r="AE10" s="10">
        <v>24681310019</v>
      </c>
      <c r="AG10" s="10">
        <v>24901933000</v>
      </c>
      <c r="AI10" s="11">
        <v>1.6759841286849914E-3</v>
      </c>
    </row>
    <row r="11" spans="1:35" ht="37.5" x14ac:dyDescent="0.45">
      <c r="A11" s="16" t="s">
        <v>35</v>
      </c>
      <c r="C11" s="9" t="s">
        <v>30</v>
      </c>
      <c r="E11" s="9" t="s">
        <v>31</v>
      </c>
      <c r="G11" s="9" t="s">
        <v>36</v>
      </c>
      <c r="I11" s="9" t="s">
        <v>37</v>
      </c>
      <c r="K11" s="9" t="s">
        <v>34</v>
      </c>
      <c r="M11" s="17">
        <v>0</v>
      </c>
      <c r="O11" s="10">
        <v>2100</v>
      </c>
      <c r="Q11" s="10">
        <v>2096044286</v>
      </c>
      <c r="S11" s="10">
        <v>2098477500</v>
      </c>
      <c r="U11" s="17">
        <v>0</v>
      </c>
      <c r="V11" s="17">
        <v>0</v>
      </c>
      <c r="X11" s="17">
        <v>0</v>
      </c>
      <c r="Y11" s="17">
        <v>0</v>
      </c>
      <c r="Z11" s="9"/>
      <c r="AA11" s="10">
        <v>2100</v>
      </c>
      <c r="AC11" s="10">
        <v>1000000</v>
      </c>
      <c r="AE11" s="10">
        <v>2096044286</v>
      </c>
      <c r="AG11" s="10">
        <v>2098477500</v>
      </c>
      <c r="AI11" s="11">
        <v>1.4123461758581388E-4</v>
      </c>
    </row>
    <row r="12" spans="1:35" ht="37.5" x14ac:dyDescent="0.45">
      <c r="A12" s="16" t="s">
        <v>38</v>
      </c>
      <c r="C12" s="9" t="s">
        <v>30</v>
      </c>
      <c r="E12" s="9" t="s">
        <v>39</v>
      </c>
      <c r="G12" s="9" t="s">
        <v>40</v>
      </c>
      <c r="I12" s="9" t="s">
        <v>41</v>
      </c>
      <c r="K12" s="9" t="s">
        <v>42</v>
      </c>
      <c r="M12" s="17">
        <v>0</v>
      </c>
      <c r="O12" s="10">
        <v>16000</v>
      </c>
      <c r="Q12" s="10">
        <v>14710486293</v>
      </c>
      <c r="S12" s="10">
        <v>10835178796</v>
      </c>
      <c r="U12" s="17">
        <v>0</v>
      </c>
      <c r="V12" s="17">
        <v>0</v>
      </c>
      <c r="X12" s="17">
        <v>0</v>
      </c>
      <c r="Y12" s="17">
        <v>0</v>
      </c>
      <c r="Z12" s="9"/>
      <c r="AA12" s="10">
        <v>16000</v>
      </c>
      <c r="AC12" s="10">
        <v>747140</v>
      </c>
      <c r="AE12" s="10">
        <v>14710486293</v>
      </c>
      <c r="AG12" s="10">
        <v>11945573176</v>
      </c>
      <c r="AI12" s="11">
        <v>8.0397738806144755E-4</v>
      </c>
    </row>
    <row r="13" spans="1:35" ht="56.25" x14ac:dyDescent="0.45">
      <c r="A13" s="16" t="s">
        <v>43</v>
      </c>
      <c r="C13" s="9" t="s">
        <v>44</v>
      </c>
      <c r="E13" s="9" t="s">
        <v>31</v>
      </c>
      <c r="G13" s="9" t="s">
        <v>45</v>
      </c>
      <c r="I13" s="9" t="s">
        <v>46</v>
      </c>
      <c r="K13" s="9" t="s">
        <v>42</v>
      </c>
      <c r="M13" s="17">
        <v>0</v>
      </c>
      <c r="O13" s="10">
        <v>2810</v>
      </c>
      <c r="Q13" s="10">
        <v>2724957615</v>
      </c>
      <c r="S13" s="10">
        <v>2800555344</v>
      </c>
      <c r="U13" s="17">
        <v>0</v>
      </c>
      <c r="V13" s="17">
        <v>0</v>
      </c>
      <c r="X13" s="17">
        <v>0</v>
      </c>
      <c r="Y13" s="17">
        <v>0</v>
      </c>
      <c r="Z13" s="9"/>
      <c r="AA13" s="10">
        <v>2810</v>
      </c>
      <c r="AC13" s="10">
        <v>1007335</v>
      </c>
      <c r="AE13" s="10">
        <v>2724957615</v>
      </c>
      <c r="AG13" s="10">
        <v>2828559157</v>
      </c>
      <c r="AI13" s="11">
        <v>1.9037157694459298E-4</v>
      </c>
    </row>
    <row r="14" spans="1:35" ht="37.5" x14ac:dyDescent="0.45">
      <c r="A14" s="16" t="s">
        <v>47</v>
      </c>
      <c r="C14" s="9" t="s">
        <v>44</v>
      </c>
      <c r="E14" s="9" t="s">
        <v>31</v>
      </c>
      <c r="G14" s="9" t="s">
        <v>48</v>
      </c>
      <c r="I14" s="9" t="s">
        <v>49</v>
      </c>
      <c r="K14" s="9" t="s">
        <v>42</v>
      </c>
      <c r="M14" s="17">
        <v>0</v>
      </c>
      <c r="O14" s="10">
        <v>19000</v>
      </c>
      <c r="Q14" s="10">
        <v>19009840035</v>
      </c>
      <c r="S14" s="10">
        <v>18986225000</v>
      </c>
      <c r="U14" s="17">
        <v>0</v>
      </c>
      <c r="V14" s="17">
        <v>0</v>
      </c>
      <c r="X14" s="17">
        <v>0</v>
      </c>
      <c r="Y14" s="17">
        <v>0</v>
      </c>
      <c r="Z14" s="9"/>
      <c r="AA14" s="10">
        <v>19000</v>
      </c>
      <c r="AC14" s="10">
        <v>1000000</v>
      </c>
      <c r="AE14" s="10">
        <v>19009840035</v>
      </c>
      <c r="AG14" s="10">
        <v>18986225000</v>
      </c>
      <c r="AI14" s="11">
        <v>1.2778370162526019E-3</v>
      </c>
    </row>
    <row r="15" spans="1:35" ht="37.5" x14ac:dyDescent="0.45">
      <c r="A15" s="16" t="s">
        <v>50</v>
      </c>
      <c r="C15" s="9" t="s">
        <v>30</v>
      </c>
      <c r="E15" s="9" t="s">
        <v>39</v>
      </c>
      <c r="G15" s="9" t="s">
        <v>51</v>
      </c>
      <c r="I15" s="9" t="s">
        <v>52</v>
      </c>
      <c r="K15" s="9" t="s">
        <v>53</v>
      </c>
      <c r="M15" s="17">
        <v>0</v>
      </c>
      <c r="O15" s="10">
        <v>21500</v>
      </c>
      <c r="Q15" s="10">
        <v>20782132103</v>
      </c>
      <c r="S15" s="10">
        <v>16618193069</v>
      </c>
      <c r="U15" s="17">
        <v>0</v>
      </c>
      <c r="V15" s="17">
        <v>0</v>
      </c>
      <c r="X15" s="17">
        <v>0</v>
      </c>
      <c r="Y15" s="17">
        <v>0</v>
      </c>
      <c r="Z15" s="9"/>
      <c r="AA15" s="10">
        <v>21500</v>
      </c>
      <c r="AC15" s="10">
        <v>773500</v>
      </c>
      <c r="AE15" s="10">
        <v>20782132103</v>
      </c>
      <c r="AG15" s="10">
        <v>16618193069</v>
      </c>
      <c r="AI15" s="11">
        <v>1.1184604757818169E-3</v>
      </c>
    </row>
    <row r="16" spans="1:35" ht="19.5" thickBot="1" x14ac:dyDescent="0.5">
      <c r="A16" s="6" t="s">
        <v>18</v>
      </c>
      <c r="O16" s="6">
        <f>SUM(O10:$O$15)</f>
        <v>86330</v>
      </c>
      <c r="Q16" s="6">
        <f>SUM(Q10:$Q$15)</f>
        <v>84004770351</v>
      </c>
      <c r="S16" s="6">
        <f>SUM(S10:$S$15)</f>
        <v>76240562709</v>
      </c>
      <c r="U16" s="18">
        <v>0</v>
      </c>
      <c r="V16" s="18">
        <v>0</v>
      </c>
      <c r="X16" s="18">
        <v>0</v>
      </c>
      <c r="Y16" s="18">
        <v>0</v>
      </c>
      <c r="AA16" s="6">
        <f>SUM(AA10:$AA$15)</f>
        <v>86330</v>
      </c>
      <c r="AC16" s="6">
        <f>SUM(AC10:$AC$15)</f>
        <v>5527975</v>
      </c>
      <c r="AE16" s="6">
        <f>SUM(AE10:$AE$15)</f>
        <v>84004770351</v>
      </c>
      <c r="AG16" s="6">
        <f>SUM(AG10:$AG$15)</f>
        <v>77378960902</v>
      </c>
      <c r="AI16" s="12">
        <f>SUM(AI10:$AI$15)</f>
        <v>5.2078652033112644E-3</v>
      </c>
    </row>
    <row r="17" spans="15:35" ht="19.5" thickTop="1" x14ac:dyDescent="0.45">
      <c r="O17" s="7"/>
      <c r="Q17" s="7"/>
      <c r="S17" s="7"/>
      <c r="U17" s="7"/>
      <c r="V17" s="7"/>
      <c r="X17" s="7"/>
      <c r="Y17" s="7"/>
      <c r="AA17" s="7"/>
      <c r="AC17" s="7"/>
      <c r="AE17" s="7"/>
      <c r="AG17" s="7"/>
      <c r="AI17" s="7"/>
    </row>
  </sheetData>
  <sheetProtection algorithmName="SHA-512" hashValue="DXumN/FjNcc/Aj9oc1Z+H0D68jrP65kNkM4tG8icpXBH+7Hov2cAejhOd+aT4eG/RTWy/W2PhVCi6wWYjmBVUQ==" saltValue="rPtMjdhk602hY5MnWIEOCA==" spinCount="100000" sheet="1" objects="1" scenarios="1"/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15"/>
  <sheetViews>
    <sheetView rightToLeft="1" view="pageBreakPreview" topLeftCell="A5" zoomScale="130" zoomScaleNormal="100" zoomScaleSheetLayoutView="130" workbookViewId="0">
      <selection activeCell="A22" sqref="A22"/>
    </sheetView>
  </sheetViews>
  <sheetFormatPr defaultRowHeight="18" x14ac:dyDescent="0.45"/>
  <cols>
    <col min="1" max="1" width="27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0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21.7109375" style="1" bestFit="1" customWidth="1"/>
    <col min="12" max="12" width="1.42578125" style="1" customWidth="1"/>
    <col min="13" max="13" width="21.85546875" style="1" bestFit="1" customWidth="1"/>
    <col min="14" max="14" width="1.42578125" style="1" customWidth="1"/>
    <col min="15" max="15" width="22" style="1" bestFit="1" customWidth="1"/>
    <col min="16" max="16" width="1.42578125" style="1" customWidth="1"/>
    <col min="17" max="17" width="20.28515625" style="1" bestFit="1" customWidth="1"/>
    <col min="18" max="18" width="1.42578125" style="1" customWidth="1"/>
    <col min="19" max="19" width="10.7109375" style="1" customWidth="1"/>
    <col min="20" max="16384" width="9.140625" style="1"/>
  </cols>
  <sheetData>
    <row r="1" spans="1:19" ht="20.100000000000001" customHeight="1" x14ac:dyDescent="0.45">
      <c r="A1" s="28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0.100000000000001" customHeight="1" x14ac:dyDescent="0.45">
      <c r="A2" s="28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0.100000000000001" customHeight="1" x14ac:dyDescent="0.45">
      <c r="A3" s="28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5" spans="1:19" ht="21" x14ac:dyDescent="0.45">
      <c r="A5" s="29" t="s">
        <v>54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7" spans="1:19" ht="21" x14ac:dyDescent="0.45">
      <c r="C7" s="30" t="s">
        <v>55</v>
      </c>
      <c r="D7" s="31"/>
      <c r="E7" s="31"/>
      <c r="F7" s="31"/>
      <c r="G7" s="31"/>
      <c r="H7" s="31"/>
      <c r="I7" s="31"/>
      <c r="K7" s="4" t="s">
        <v>5</v>
      </c>
      <c r="M7" s="30" t="s">
        <v>6</v>
      </c>
      <c r="N7" s="31"/>
      <c r="O7" s="31"/>
      <c r="Q7" s="30" t="s">
        <v>7</v>
      </c>
      <c r="R7" s="31"/>
      <c r="S7" s="31"/>
    </row>
    <row r="8" spans="1:19" ht="63" x14ac:dyDescent="0.45">
      <c r="A8" s="4" t="s">
        <v>56</v>
      </c>
      <c r="C8" s="4" t="s">
        <v>57</v>
      </c>
      <c r="E8" s="4" t="s">
        <v>58</v>
      </c>
      <c r="G8" s="5" t="s">
        <v>59</v>
      </c>
      <c r="I8" s="5" t="s">
        <v>60</v>
      </c>
      <c r="K8" s="4" t="s">
        <v>61</v>
      </c>
      <c r="M8" s="4" t="s">
        <v>62</v>
      </c>
      <c r="O8" s="3" t="s">
        <v>63</v>
      </c>
      <c r="Q8" s="4" t="s">
        <v>61</v>
      </c>
      <c r="S8" s="5" t="s">
        <v>15</v>
      </c>
    </row>
    <row r="9" spans="1:19" ht="18.75" x14ac:dyDescent="0.45">
      <c r="A9" s="16" t="s">
        <v>64</v>
      </c>
      <c r="C9" s="9" t="s">
        <v>65</v>
      </c>
      <c r="E9" s="8" t="s">
        <v>66</v>
      </c>
      <c r="G9" s="9" t="s">
        <v>67</v>
      </c>
      <c r="I9" s="17">
        <v>0</v>
      </c>
      <c r="K9" s="10">
        <v>1136029546199</v>
      </c>
      <c r="M9" s="10">
        <v>1251639485535</v>
      </c>
      <c r="O9" s="10">
        <v>2037240322922</v>
      </c>
      <c r="Q9" s="10">
        <v>350428708812</v>
      </c>
      <c r="S9" s="19">
        <v>2.3585034712144088E-2</v>
      </c>
    </row>
    <row r="10" spans="1:19" ht="37.5" x14ac:dyDescent="0.45">
      <c r="A10" s="16" t="s">
        <v>68</v>
      </c>
      <c r="C10" s="9" t="s">
        <v>69</v>
      </c>
      <c r="E10" s="8" t="s">
        <v>66</v>
      </c>
      <c r="G10" s="9" t="s">
        <v>70</v>
      </c>
      <c r="I10" s="17">
        <v>0</v>
      </c>
      <c r="K10" s="10">
        <v>248250</v>
      </c>
      <c r="M10" s="17">
        <v>0</v>
      </c>
      <c r="O10" s="17">
        <v>0</v>
      </c>
      <c r="P10" s="9"/>
      <c r="Q10" s="10">
        <v>248250</v>
      </c>
      <c r="S10" s="19">
        <v>1.6708062781553912E-8</v>
      </c>
    </row>
    <row r="11" spans="1:19" ht="18.75" x14ac:dyDescent="0.45">
      <c r="A11" s="16" t="s">
        <v>71</v>
      </c>
      <c r="C11" s="9" t="s">
        <v>72</v>
      </c>
      <c r="E11" s="8" t="s">
        <v>73</v>
      </c>
      <c r="G11" s="9" t="s">
        <v>74</v>
      </c>
      <c r="I11" s="17">
        <v>0</v>
      </c>
      <c r="K11" s="10">
        <v>30000000</v>
      </c>
      <c r="M11" s="17">
        <v>0</v>
      </c>
      <c r="O11" s="17">
        <v>0</v>
      </c>
      <c r="P11" s="9"/>
      <c r="Q11" s="10">
        <v>30000000</v>
      </c>
      <c r="S11" s="19">
        <v>2.0191012424838565E-6</v>
      </c>
    </row>
    <row r="12" spans="1:19" ht="18.75" x14ac:dyDescent="0.45">
      <c r="A12" s="16" t="s">
        <v>71</v>
      </c>
      <c r="C12" s="9" t="s">
        <v>75</v>
      </c>
      <c r="E12" s="8" t="s">
        <v>66</v>
      </c>
      <c r="G12" s="9" t="s">
        <v>76</v>
      </c>
      <c r="I12" s="17">
        <v>0</v>
      </c>
      <c r="K12" s="10">
        <v>127718745</v>
      </c>
      <c r="M12" s="10">
        <v>1063606557</v>
      </c>
      <c r="O12" s="17">
        <v>0</v>
      </c>
      <c r="Q12" s="10">
        <v>1191325302</v>
      </c>
      <c r="S12" s="19">
        <v>8.0180213249021843E-5</v>
      </c>
    </row>
    <row r="13" spans="1:19" ht="18.75" x14ac:dyDescent="0.45">
      <c r="A13" s="16" t="s">
        <v>77</v>
      </c>
      <c r="C13" s="9" t="s">
        <v>78</v>
      </c>
      <c r="E13" s="8" t="s">
        <v>66</v>
      </c>
      <c r="G13" s="9" t="s">
        <v>79</v>
      </c>
      <c r="I13" s="17">
        <v>0</v>
      </c>
      <c r="K13" s="10">
        <v>351550252</v>
      </c>
      <c r="M13" s="10">
        <v>2372595</v>
      </c>
      <c r="O13" s="17">
        <v>0</v>
      </c>
      <c r="Q13" s="10">
        <v>353922847</v>
      </c>
      <c r="S13" s="19">
        <v>2.3820202004037459E-5</v>
      </c>
    </row>
    <row r="14" spans="1:19" ht="18.75" x14ac:dyDescent="0.45">
      <c r="A14" s="6" t="s">
        <v>18</v>
      </c>
      <c r="K14" s="6">
        <f>SUM(K9:$K$13)</f>
        <v>1136539063446</v>
      </c>
      <c r="M14" s="6">
        <f>SUM(M9:$M$13)</f>
        <v>1252705464687</v>
      </c>
      <c r="O14" s="6">
        <f>SUM(O9:$O$13)</f>
        <v>2037240322922</v>
      </c>
      <c r="Q14" s="6">
        <f>SUM(Q9:$Q$13)</f>
        <v>352004205211</v>
      </c>
      <c r="S14" s="12">
        <f>SUM(S9:$S$13)</f>
        <v>2.3691070936702412E-2</v>
      </c>
    </row>
    <row r="15" spans="1:19" ht="18.75" x14ac:dyDescent="0.45">
      <c r="K15" s="7"/>
      <c r="M15" s="7"/>
      <c r="O15" s="7"/>
      <c r="Q15" s="7"/>
      <c r="S15" s="7"/>
    </row>
  </sheetData>
  <sheetProtection algorithmName="SHA-512" hashValue="nhofqCedx5N8/nZacU0v8Mf2RVkNaak9Yri0JiHyCkcjWQ66FwpAD3Gi/6ZhyeUqegsVHs4fZ4l8YSMSzReATA==" saltValue="ibbf3bEqq7fT5lTNfehw6A==" spinCount="100000" sheet="1" objects="1" scenario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4"/>
  <sheetViews>
    <sheetView rightToLeft="1" view="pageBreakPreview" topLeftCell="A4" zoomScale="106" zoomScaleNormal="100" zoomScaleSheetLayoutView="106" workbookViewId="0">
      <selection activeCell="I25" sqref="I25"/>
    </sheetView>
  </sheetViews>
  <sheetFormatPr defaultRowHeight="18" x14ac:dyDescent="0.45"/>
  <cols>
    <col min="1" max="1" width="49.710937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21.28515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6384" width="9.140625" style="1"/>
  </cols>
  <sheetData>
    <row r="1" spans="1:10" ht="20.100000000000001" customHeight="1" x14ac:dyDescent="0.45">
      <c r="A1" s="28" t="s">
        <v>0</v>
      </c>
      <c r="B1" s="27"/>
      <c r="C1" s="27"/>
      <c r="D1" s="27"/>
      <c r="E1" s="27"/>
      <c r="F1" s="27"/>
      <c r="G1" s="27"/>
      <c r="H1" s="27"/>
      <c r="I1" s="27"/>
    </row>
    <row r="2" spans="1:10" ht="20.100000000000001" customHeight="1" x14ac:dyDescent="0.45">
      <c r="A2" s="28" t="s">
        <v>80</v>
      </c>
      <c r="B2" s="27"/>
      <c r="C2" s="27"/>
      <c r="D2" s="27"/>
      <c r="E2" s="27"/>
      <c r="F2" s="27"/>
      <c r="G2" s="27"/>
      <c r="H2" s="27"/>
      <c r="I2" s="27"/>
    </row>
    <row r="3" spans="1:10" ht="20.100000000000001" customHeight="1" x14ac:dyDescent="0.45">
      <c r="A3" s="28" t="s">
        <v>2</v>
      </c>
      <c r="B3" s="27"/>
      <c r="C3" s="27"/>
      <c r="D3" s="27"/>
      <c r="E3" s="27"/>
      <c r="F3" s="27"/>
      <c r="G3" s="27"/>
      <c r="H3" s="27"/>
      <c r="I3" s="27"/>
    </row>
    <row r="5" spans="1:10" ht="21" x14ac:dyDescent="0.45">
      <c r="A5" s="29" t="s">
        <v>81</v>
      </c>
      <c r="B5" s="27"/>
      <c r="C5" s="27"/>
      <c r="D5" s="27"/>
      <c r="E5" s="27"/>
      <c r="F5" s="27"/>
      <c r="G5" s="27"/>
      <c r="H5" s="27"/>
      <c r="I5" s="27"/>
    </row>
    <row r="7" spans="1:10" ht="42" x14ac:dyDescent="0.45">
      <c r="A7" s="4" t="s">
        <v>82</v>
      </c>
      <c r="C7" s="4" t="s">
        <v>83</v>
      </c>
      <c r="E7" s="4" t="s">
        <v>61</v>
      </c>
      <c r="G7" s="5" t="s">
        <v>84</v>
      </c>
      <c r="I7" s="5" t="s">
        <v>85</v>
      </c>
    </row>
    <row r="8" spans="1:10" ht="21" x14ac:dyDescent="0.45">
      <c r="A8" s="14" t="s">
        <v>86</v>
      </c>
      <c r="C8" s="9" t="s">
        <v>87</v>
      </c>
      <c r="E8" s="10">
        <v>-38726791488</v>
      </c>
      <c r="G8" s="24">
        <f>E8/-30192861257</f>
        <v>1.2826472840172267</v>
      </c>
      <c r="I8" s="11">
        <v>-2.6064437603611343E-3</v>
      </c>
      <c r="J8" s="20"/>
    </row>
    <row r="9" spans="1:10" ht="21" x14ac:dyDescent="0.45">
      <c r="A9" s="14" t="s">
        <v>88</v>
      </c>
      <c r="C9" s="9" t="s">
        <v>89</v>
      </c>
      <c r="E9" s="10">
        <v>6460978000</v>
      </c>
      <c r="G9" s="24">
        <f>E9/-30192861257</f>
        <v>-0.21399025236477276</v>
      </c>
      <c r="I9" s="11">
        <v>4.3484562358202868E-4</v>
      </c>
      <c r="J9" s="20"/>
    </row>
    <row r="10" spans="1:10" ht="21" x14ac:dyDescent="0.45">
      <c r="A10" s="14" t="s">
        <v>90</v>
      </c>
      <c r="C10" s="9" t="s">
        <v>91</v>
      </c>
      <c r="E10" s="10">
        <v>2072952231</v>
      </c>
      <c r="G10" s="24">
        <f>E10/-30192861257</f>
        <v>-6.8657031652453959E-2</v>
      </c>
      <c r="I10" s="11">
        <v>1.3951668084072607E-4</v>
      </c>
      <c r="J10" s="20"/>
    </row>
    <row r="11" spans="1:10" ht="21" x14ac:dyDescent="0.45">
      <c r="A11" s="14" t="s">
        <v>92</v>
      </c>
      <c r="C11" s="9" t="s">
        <v>93</v>
      </c>
      <c r="E11" s="17">
        <v>0</v>
      </c>
      <c r="G11" s="25">
        <f>E11/-30192861257</f>
        <v>0</v>
      </c>
      <c r="I11" s="11">
        <v>0</v>
      </c>
      <c r="J11" s="20"/>
    </row>
    <row r="12" spans="1:10" ht="21" x14ac:dyDescent="0.45">
      <c r="A12" s="4" t="s">
        <v>18</v>
      </c>
      <c r="E12" s="6">
        <f>SUM(E8:$E$11)</f>
        <v>-30192861257</v>
      </c>
      <c r="G12" s="24">
        <f>SUM(G8:$G$11)</f>
        <v>1</v>
      </c>
      <c r="I12" s="12">
        <f>SUM(I8:$I$11)</f>
        <v>-2.0320814559383798E-3</v>
      </c>
    </row>
    <row r="13" spans="1:10" ht="18.75" x14ac:dyDescent="0.45">
      <c r="E13" s="7"/>
      <c r="G13" s="7"/>
      <c r="I13" s="7"/>
    </row>
    <row r="14" spans="1:10" x14ac:dyDescent="0.45">
      <c r="E14" s="1" t="s">
        <v>134</v>
      </c>
    </row>
  </sheetData>
  <sheetProtection algorithmName="SHA-512" hashValue="GRstnO43/Dwm8tv14cI1HMRJlRdGJ3CZ582UsRlvrbTIlERq13vV0ztR9+J96HceLsTEv2udvzXYQyk1u3H5Gw==" saltValue="prEKhW+tAcuT4LfQx0PJgQ==" spinCount="100000" sheet="1" objects="1" scenario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19"/>
  <sheetViews>
    <sheetView rightToLeft="1" view="pageBreakPreview" topLeftCell="A4" zoomScale="60" zoomScaleNormal="100" workbookViewId="0">
      <selection activeCell="D13" sqref="D13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 x14ac:dyDescent="0.45">
      <c r="A1" s="28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0.100000000000001" customHeight="1" x14ac:dyDescent="0.45">
      <c r="A2" s="28" t="s">
        <v>80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0.100000000000001" customHeight="1" x14ac:dyDescent="0.45">
      <c r="A3" s="28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5" spans="1:19" ht="21" x14ac:dyDescent="0.45">
      <c r="A5" s="29" t="s">
        <v>97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7" spans="1:19" ht="21" x14ac:dyDescent="0.45">
      <c r="I7" s="30" t="s">
        <v>95</v>
      </c>
      <c r="J7" s="31"/>
      <c r="K7" s="31"/>
      <c r="L7" s="31"/>
      <c r="M7" s="31"/>
      <c r="O7" s="30" t="s">
        <v>7</v>
      </c>
      <c r="P7" s="31"/>
      <c r="Q7" s="31"/>
      <c r="R7" s="31"/>
      <c r="S7" s="31"/>
    </row>
    <row r="8" spans="1:19" ht="42" x14ac:dyDescent="0.45">
      <c r="A8" s="13" t="s">
        <v>82</v>
      </c>
      <c r="C8" s="5" t="s">
        <v>98</v>
      </c>
      <c r="E8" s="5" t="s">
        <v>26</v>
      </c>
      <c r="G8" s="5" t="s">
        <v>60</v>
      </c>
      <c r="I8" s="5" t="s">
        <v>99</v>
      </c>
      <c r="K8" s="5" t="s">
        <v>96</v>
      </c>
      <c r="M8" s="5" t="s">
        <v>100</v>
      </c>
      <c r="O8" s="2" t="s">
        <v>99</v>
      </c>
      <c r="Q8" s="5" t="s">
        <v>96</v>
      </c>
      <c r="S8" s="5" t="s">
        <v>100</v>
      </c>
    </row>
    <row r="9" spans="1:19" ht="37.5" x14ac:dyDescent="0.45">
      <c r="A9" s="8" t="s">
        <v>29</v>
      </c>
      <c r="C9" s="9" t="s">
        <v>101</v>
      </c>
      <c r="E9" s="9" t="s">
        <v>33</v>
      </c>
      <c r="G9" s="9" t="s">
        <v>34</v>
      </c>
      <c r="I9" s="10">
        <v>339971254</v>
      </c>
      <c r="K9" s="9" t="s">
        <v>105</v>
      </c>
      <c r="M9" s="10">
        <v>339971254</v>
      </c>
      <c r="O9" s="10">
        <v>992378532</v>
      </c>
      <c r="Q9" s="9" t="s">
        <v>105</v>
      </c>
      <c r="S9" s="10">
        <v>992378532</v>
      </c>
    </row>
    <row r="10" spans="1:19" ht="37.5" x14ac:dyDescent="0.45">
      <c r="A10" s="8" t="s">
        <v>35</v>
      </c>
      <c r="C10" s="9" t="s">
        <v>102</v>
      </c>
      <c r="E10" s="9" t="s">
        <v>37</v>
      </c>
      <c r="G10" s="9" t="s">
        <v>34</v>
      </c>
      <c r="I10" s="10">
        <v>28756940</v>
      </c>
      <c r="K10" s="9" t="s">
        <v>105</v>
      </c>
      <c r="M10" s="10">
        <v>28756940</v>
      </c>
      <c r="O10" s="10">
        <v>85551884</v>
      </c>
      <c r="Q10" s="9" t="s">
        <v>105</v>
      </c>
      <c r="S10" s="10">
        <v>85551884</v>
      </c>
    </row>
    <row r="11" spans="1:19" ht="37.5" x14ac:dyDescent="0.45">
      <c r="A11" s="8" t="s">
        <v>103</v>
      </c>
      <c r="C11" s="9" t="s">
        <v>104</v>
      </c>
      <c r="E11" s="9" t="s">
        <v>105</v>
      </c>
      <c r="G11" s="9">
        <v>10</v>
      </c>
      <c r="I11" s="10">
        <v>2063647242</v>
      </c>
      <c r="K11" s="9" t="s">
        <v>105</v>
      </c>
      <c r="M11" s="10">
        <v>2063647242</v>
      </c>
      <c r="O11" s="10">
        <v>2063698035</v>
      </c>
      <c r="Q11" s="9" t="s">
        <v>105</v>
      </c>
      <c r="S11" s="10">
        <v>2063698035</v>
      </c>
    </row>
    <row r="12" spans="1:19" ht="56.25" x14ac:dyDescent="0.45">
      <c r="A12" s="8" t="s">
        <v>106</v>
      </c>
      <c r="C12" s="9" t="s">
        <v>104</v>
      </c>
      <c r="E12" s="9" t="s">
        <v>105</v>
      </c>
      <c r="G12" s="9">
        <v>10</v>
      </c>
      <c r="I12" s="10">
        <v>2372595</v>
      </c>
      <c r="K12" s="9" t="s">
        <v>105</v>
      </c>
      <c r="M12" s="10">
        <v>2372595</v>
      </c>
      <c r="O12" s="10">
        <v>6924762</v>
      </c>
      <c r="Q12" s="9" t="s">
        <v>105</v>
      </c>
      <c r="S12" s="10">
        <v>6924762</v>
      </c>
    </row>
    <row r="13" spans="1:19" ht="37.5" x14ac:dyDescent="0.45">
      <c r="A13" s="8" t="s">
        <v>107</v>
      </c>
      <c r="C13" s="9" t="s">
        <v>104</v>
      </c>
      <c r="E13" s="9" t="s">
        <v>105</v>
      </c>
      <c r="G13" s="9">
        <v>10</v>
      </c>
      <c r="I13" s="10">
        <v>1075599</v>
      </c>
      <c r="K13" s="9" t="s">
        <v>105</v>
      </c>
      <c r="M13" s="10">
        <v>1075599</v>
      </c>
      <c r="O13" s="10">
        <v>2329434</v>
      </c>
      <c r="Q13" s="9" t="s">
        <v>105</v>
      </c>
      <c r="S13" s="10">
        <v>2329434</v>
      </c>
    </row>
    <row r="14" spans="1:19" ht="37.5" x14ac:dyDescent="0.45">
      <c r="A14" s="8" t="s">
        <v>38</v>
      </c>
      <c r="C14" s="9" t="s">
        <v>108</v>
      </c>
      <c r="E14" s="9" t="s">
        <v>41</v>
      </c>
      <c r="G14" s="9" t="s">
        <v>42</v>
      </c>
      <c r="I14" s="10">
        <v>242076515</v>
      </c>
      <c r="K14" s="9" t="s">
        <v>105</v>
      </c>
      <c r="M14" s="10">
        <v>242076515</v>
      </c>
      <c r="O14" s="10">
        <v>731276094</v>
      </c>
      <c r="Q14" s="9" t="s">
        <v>105</v>
      </c>
      <c r="S14" s="10">
        <v>731276094</v>
      </c>
    </row>
    <row r="15" spans="1:19" ht="37.5" x14ac:dyDescent="0.45">
      <c r="A15" s="8" t="s">
        <v>43</v>
      </c>
      <c r="C15" s="9" t="s">
        <v>109</v>
      </c>
      <c r="E15" s="9" t="s">
        <v>46</v>
      </c>
      <c r="G15" s="9" t="s">
        <v>42</v>
      </c>
      <c r="I15" s="10">
        <v>43997581</v>
      </c>
      <c r="K15" s="9" t="s">
        <v>105</v>
      </c>
      <c r="M15" s="10">
        <v>43997581</v>
      </c>
      <c r="O15" s="10">
        <v>128754417</v>
      </c>
      <c r="Q15" s="9" t="s">
        <v>105</v>
      </c>
      <c r="S15" s="10">
        <v>128754417</v>
      </c>
    </row>
    <row r="16" spans="1:19" ht="37.5" x14ac:dyDescent="0.45">
      <c r="A16" s="8" t="s">
        <v>47</v>
      </c>
      <c r="C16" s="9" t="s">
        <v>110</v>
      </c>
      <c r="E16" s="9" t="s">
        <v>49</v>
      </c>
      <c r="G16" s="9" t="s">
        <v>42</v>
      </c>
      <c r="I16" s="10">
        <v>296929737</v>
      </c>
      <c r="K16" s="9" t="s">
        <v>105</v>
      </c>
      <c r="M16" s="10">
        <v>296929737</v>
      </c>
      <c r="O16" s="10">
        <v>870599600</v>
      </c>
      <c r="Q16" s="9" t="s">
        <v>105</v>
      </c>
      <c r="S16" s="10">
        <v>870599600</v>
      </c>
    </row>
    <row r="17" spans="1:19" ht="37.5" x14ac:dyDescent="0.45">
      <c r="A17" s="8" t="s">
        <v>50</v>
      </c>
      <c r="C17" s="9" t="s">
        <v>111</v>
      </c>
      <c r="E17" s="9" t="s">
        <v>52</v>
      </c>
      <c r="G17" s="9" t="s">
        <v>53</v>
      </c>
      <c r="I17" s="10">
        <v>339717749</v>
      </c>
      <c r="K17" s="9" t="s">
        <v>105</v>
      </c>
      <c r="M17" s="10">
        <v>339717749</v>
      </c>
      <c r="O17" s="10">
        <v>989256433</v>
      </c>
      <c r="Q17" s="9" t="s">
        <v>105</v>
      </c>
      <c r="S17" s="10">
        <v>989256433</v>
      </c>
    </row>
    <row r="18" spans="1:19" ht="19.5" thickBot="1" x14ac:dyDescent="0.5">
      <c r="A18" s="6" t="s">
        <v>18</v>
      </c>
      <c r="I18" s="6">
        <f>SUM(I9:$I$17)</f>
        <v>3358545212</v>
      </c>
      <c r="K18" s="21" t="s">
        <v>105</v>
      </c>
      <c r="M18" s="6">
        <f>SUM(M9:$M$17)</f>
        <v>3358545212</v>
      </c>
      <c r="O18" s="6">
        <f>SUM(O9:$O$17)</f>
        <v>5870769191</v>
      </c>
      <c r="Q18" s="21" t="s">
        <v>105</v>
      </c>
      <c r="S18" s="6">
        <f>SUM(S9:$S$17)</f>
        <v>5870769191</v>
      </c>
    </row>
    <row r="19" spans="1:19" ht="19.5" thickTop="1" x14ac:dyDescent="0.45">
      <c r="I19" s="7"/>
      <c r="K19" s="7"/>
      <c r="M19" s="7"/>
      <c r="O19" s="7"/>
      <c r="Q19" s="7"/>
      <c r="S19" s="7"/>
    </row>
  </sheetData>
  <sheetProtection algorithmName="SHA-512" hashValue="9o1qnnS1fQa1Z4vhoBmvifqISXdy+fsg9TC/aPB2gAJHIq+hqYdVIjVjwgG3LW7ENVsDzoCBEDWguHgvf3FHtQ==" saltValue="mshew3USJmSuUvoIo4CJgw==" spinCount="100000" sheet="1" objects="1" scenario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4"/>
  <sheetViews>
    <sheetView rightToLeft="1" tabSelected="1" view="pageBreakPreview" zoomScale="60" zoomScaleNormal="100" workbookViewId="0">
      <selection sqref="A1:XFD1048576"/>
    </sheetView>
  </sheetViews>
  <sheetFormatPr defaultRowHeight="18" x14ac:dyDescent="0.45"/>
  <cols>
    <col min="1" max="1" width="29.140625" style="1" bestFit="1" customWidth="1"/>
    <col min="2" max="2" width="1.42578125" style="1" customWidth="1"/>
    <col min="3" max="3" width="18.7109375" style="1" bestFit="1" customWidth="1"/>
    <col min="4" max="4" width="1.42578125" style="1" customWidth="1"/>
    <col min="5" max="5" width="24.140625" style="1" bestFit="1" customWidth="1"/>
    <col min="6" max="6" width="1.42578125" style="1" customWidth="1"/>
    <col min="7" max="7" width="24.140625" style="1" bestFit="1" customWidth="1"/>
    <col min="8" max="8" width="1.42578125" style="1" customWidth="1"/>
    <col min="9" max="9" width="19.85546875" style="1" bestFit="1" customWidth="1"/>
    <col min="10" max="10" width="1.42578125" style="1" customWidth="1"/>
    <col min="11" max="11" width="19" style="1" bestFit="1" customWidth="1"/>
    <col min="12" max="12" width="1.42578125" style="1" customWidth="1"/>
    <col min="13" max="13" width="24.42578125" style="1" bestFit="1" customWidth="1"/>
    <col min="14" max="14" width="1.42578125" style="1" customWidth="1"/>
    <col min="15" max="15" width="24" style="1" bestFit="1" customWidth="1"/>
    <col min="16" max="16" width="1.42578125" style="1" customWidth="1"/>
    <col min="17" max="17" width="19.85546875" style="1" bestFit="1" customWidth="1"/>
    <col min="18" max="16384" width="9.140625" style="1"/>
  </cols>
  <sheetData>
    <row r="1" spans="1:17" ht="20.100000000000001" customHeight="1" x14ac:dyDescent="0.45">
      <c r="A1" s="28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0.100000000000001" customHeight="1" x14ac:dyDescent="0.45">
      <c r="A2" s="28" t="s">
        <v>80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0.100000000000001" customHeight="1" x14ac:dyDescent="0.45">
      <c r="A3" s="28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7" ht="21" x14ac:dyDescent="0.45">
      <c r="A5" s="29" t="s">
        <v>112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7" spans="1:17" ht="21" x14ac:dyDescent="0.45">
      <c r="C7" s="30" t="s">
        <v>95</v>
      </c>
      <c r="D7" s="31"/>
      <c r="E7" s="31"/>
      <c r="F7" s="31"/>
      <c r="G7" s="31"/>
      <c r="H7" s="31"/>
      <c r="I7" s="31"/>
      <c r="K7" s="30" t="s">
        <v>7</v>
      </c>
      <c r="L7" s="31"/>
      <c r="M7" s="31"/>
      <c r="N7" s="31"/>
      <c r="O7" s="31"/>
      <c r="P7" s="31"/>
      <c r="Q7" s="31"/>
    </row>
    <row r="8" spans="1:17" ht="42" x14ac:dyDescent="0.45">
      <c r="A8" s="13" t="s">
        <v>82</v>
      </c>
      <c r="C8" s="5" t="s">
        <v>9</v>
      </c>
      <c r="E8" s="5" t="s">
        <v>11</v>
      </c>
      <c r="G8" s="5" t="s">
        <v>113</v>
      </c>
      <c r="I8" s="5" t="s">
        <v>114</v>
      </c>
      <c r="K8" s="5" t="s">
        <v>9</v>
      </c>
      <c r="M8" s="5" t="s">
        <v>11</v>
      </c>
      <c r="O8" s="2" t="s">
        <v>113</v>
      </c>
      <c r="Q8" s="5" t="s">
        <v>114</v>
      </c>
    </row>
    <row r="9" spans="1:17" ht="18.75" x14ac:dyDescent="0.45">
      <c r="A9" s="8" t="s">
        <v>38</v>
      </c>
      <c r="C9" s="17">
        <v>0</v>
      </c>
      <c r="E9" s="17">
        <v>0</v>
      </c>
      <c r="G9" s="17">
        <v>0</v>
      </c>
      <c r="I9" s="17">
        <v>0</v>
      </c>
      <c r="J9" s="9"/>
      <c r="K9" s="10">
        <v>1000</v>
      </c>
      <c r="M9" s="10">
        <v>677198676</v>
      </c>
      <c r="O9" s="10">
        <v>644460746</v>
      </c>
      <c r="Q9" s="10">
        <v>32737930</v>
      </c>
    </row>
    <row r="10" spans="1:17" ht="18.75" x14ac:dyDescent="0.45">
      <c r="A10" s="8" t="s">
        <v>17</v>
      </c>
      <c r="C10" s="10">
        <v>2726255029</v>
      </c>
      <c r="E10" s="10">
        <v>19901269204389</v>
      </c>
      <c r="G10" s="10">
        <v>19928079092269</v>
      </c>
      <c r="I10" s="10">
        <v>-26809887880</v>
      </c>
      <c r="K10" s="10">
        <v>2780954329</v>
      </c>
      <c r="M10" s="10">
        <v>20318285910028</v>
      </c>
      <c r="O10" s="10">
        <v>20325868105611</v>
      </c>
      <c r="Q10" s="10">
        <v>-7582195583</v>
      </c>
    </row>
    <row r="11" spans="1:17" ht="18.75" x14ac:dyDescent="0.45">
      <c r="A11" s="6" t="s">
        <v>18</v>
      </c>
      <c r="C11" s="6">
        <f>SUM(C9:$C$10)</f>
        <v>2726255029</v>
      </c>
      <c r="E11" s="6">
        <f>SUM(E9:$E$10)</f>
        <v>19901269204389</v>
      </c>
      <c r="G11" s="6">
        <f>SUM(G9:$G$10)</f>
        <v>19928079092269</v>
      </c>
      <c r="I11" s="6">
        <f>SUM(I9:$I$10)</f>
        <v>-26809887880</v>
      </c>
      <c r="K11" s="6">
        <f>SUM(K9:$K$10)</f>
        <v>2780955329</v>
      </c>
      <c r="M11" s="6">
        <f>SUM(M9:$M$10)</f>
        <v>20318963108704</v>
      </c>
      <c r="O11" s="6">
        <f>SUM(O9:$O$10)</f>
        <v>20326512566357</v>
      </c>
      <c r="Q11" s="6">
        <f>SUM(Q9:$Q$10)</f>
        <v>-7549457653</v>
      </c>
    </row>
    <row r="12" spans="1:17" ht="18.75" x14ac:dyDescent="0.45">
      <c r="C12" s="7"/>
      <c r="E12" s="7"/>
      <c r="G12" s="7"/>
      <c r="I12" s="7"/>
      <c r="K12" s="7"/>
      <c r="M12" s="7"/>
      <c r="O12" s="7"/>
      <c r="Q12" s="7"/>
    </row>
    <row r="14" spans="1:17" ht="18.75" x14ac:dyDescent="0.45">
      <c r="A14" s="37" t="s">
        <v>115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9"/>
    </row>
  </sheetData>
  <sheetProtection algorithmName="SHA-512" hashValue="VURgvQCRqCPEFeoylDr2MzVU4Pw8hJ43YHED8SSGPv6aNYNJnxNvUD5k5RrEH5OUJ5D2q9ADvo++XdVh9Rvyew==" saltValue="Td4cVEzRVi2OkP+PtotHEA==" spinCount="100000" sheet="1" objects="1" scenarios="1"/>
  <mergeCells count="7">
    <mergeCell ref="A14:Q14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9"/>
  <sheetViews>
    <sheetView rightToLeft="1" view="pageBreakPreview" zoomScale="60" zoomScaleNormal="100" workbookViewId="0">
      <selection activeCell="G42" sqref="G42"/>
    </sheetView>
  </sheetViews>
  <sheetFormatPr defaultRowHeight="18" x14ac:dyDescent="0.45"/>
  <cols>
    <col min="1" max="1" width="30.140625" style="1" bestFit="1" customWidth="1"/>
    <col min="2" max="2" width="1.42578125" style="1" customWidth="1"/>
    <col min="3" max="3" width="19" style="1" bestFit="1" customWidth="1"/>
    <col min="4" max="4" width="1.42578125" style="1" customWidth="1"/>
    <col min="5" max="5" width="24.140625" style="1" bestFit="1" customWidth="1"/>
    <col min="6" max="6" width="1.42578125" style="1" customWidth="1"/>
    <col min="7" max="7" width="24.42578125" style="1" bestFit="1" customWidth="1"/>
    <col min="8" max="8" width="1.42578125" style="1" customWidth="1"/>
    <col min="9" max="9" width="24" style="1" bestFit="1" customWidth="1"/>
    <col min="10" max="10" width="1.42578125" style="1" customWidth="1"/>
    <col min="11" max="11" width="19" style="1" bestFit="1" customWidth="1"/>
    <col min="12" max="12" width="1.42578125" style="1" customWidth="1"/>
    <col min="13" max="13" width="24.140625" style="1" bestFit="1" customWidth="1"/>
    <col min="14" max="14" width="1.42578125" style="1" customWidth="1"/>
    <col min="15" max="15" width="24.42578125" style="1" bestFit="1" customWidth="1"/>
    <col min="16" max="16" width="1.42578125" style="1" customWidth="1"/>
    <col min="17" max="17" width="24" style="1" bestFit="1" customWidth="1"/>
    <col min="18" max="16384" width="9.140625" style="1"/>
  </cols>
  <sheetData>
    <row r="1" spans="1:17" ht="20.100000000000001" customHeight="1" x14ac:dyDescent="0.45">
      <c r="A1" s="28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0.100000000000001" customHeight="1" x14ac:dyDescent="0.45">
      <c r="A2" s="28" t="s">
        <v>80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0.100000000000001" customHeight="1" x14ac:dyDescent="0.45">
      <c r="A3" s="28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7" ht="21" x14ac:dyDescent="0.45">
      <c r="A5" s="29" t="s">
        <v>116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7" spans="1:17" ht="21" x14ac:dyDescent="0.45">
      <c r="C7" s="30" t="s">
        <v>95</v>
      </c>
      <c r="D7" s="31"/>
      <c r="E7" s="31"/>
      <c r="F7" s="31"/>
      <c r="G7" s="31"/>
      <c r="H7" s="31"/>
      <c r="I7" s="31"/>
      <c r="K7" s="30" t="s">
        <v>7</v>
      </c>
      <c r="L7" s="31"/>
      <c r="M7" s="31"/>
      <c r="N7" s="31"/>
      <c r="O7" s="31"/>
      <c r="P7" s="31"/>
      <c r="Q7" s="31"/>
    </row>
    <row r="8" spans="1:17" ht="42" x14ac:dyDescent="0.45">
      <c r="A8" s="13" t="s">
        <v>82</v>
      </c>
      <c r="C8" s="5" t="s">
        <v>9</v>
      </c>
      <c r="E8" s="5" t="s">
        <v>11</v>
      </c>
      <c r="G8" s="5" t="s">
        <v>113</v>
      </c>
      <c r="I8" s="5" t="s">
        <v>117</v>
      </c>
      <c r="K8" s="5" t="s">
        <v>9</v>
      </c>
      <c r="M8" s="5" t="s">
        <v>11</v>
      </c>
      <c r="O8" s="2" t="s">
        <v>113</v>
      </c>
      <c r="Q8" s="5" t="s">
        <v>117</v>
      </c>
    </row>
    <row r="9" spans="1:17" ht="18.75" x14ac:dyDescent="0.45">
      <c r="A9" s="8" t="s">
        <v>29</v>
      </c>
      <c r="C9" s="10">
        <v>24920</v>
      </c>
      <c r="E9" s="10">
        <v>24901933000</v>
      </c>
      <c r="G9" s="10">
        <v>24901933000</v>
      </c>
      <c r="I9" s="10">
        <v>0</v>
      </c>
      <c r="K9" s="10">
        <v>24920</v>
      </c>
      <c r="M9" s="10">
        <v>24901933000</v>
      </c>
      <c r="O9" s="10">
        <v>24901933000</v>
      </c>
      <c r="Q9" s="10">
        <v>0</v>
      </c>
    </row>
    <row r="10" spans="1:17" ht="18.75" x14ac:dyDescent="0.45">
      <c r="A10" s="8" t="s">
        <v>35</v>
      </c>
      <c r="C10" s="10">
        <v>2100</v>
      </c>
      <c r="E10" s="10">
        <v>2098477500</v>
      </c>
      <c r="G10" s="10">
        <v>2098477500</v>
      </c>
      <c r="I10" s="10">
        <v>0</v>
      </c>
      <c r="K10" s="10">
        <v>2100</v>
      </c>
      <c r="M10" s="10">
        <v>2098477500</v>
      </c>
      <c r="O10" s="10">
        <v>2098477500</v>
      </c>
      <c r="Q10" s="10">
        <v>0</v>
      </c>
    </row>
    <row r="11" spans="1:17" ht="18.75" x14ac:dyDescent="0.45">
      <c r="A11" s="8" t="s">
        <v>38</v>
      </c>
      <c r="C11" s="10">
        <v>16000</v>
      </c>
      <c r="E11" s="10">
        <v>11945573176</v>
      </c>
      <c r="G11" s="10">
        <v>10835178796</v>
      </c>
      <c r="I11" s="10">
        <v>1110394380</v>
      </c>
      <c r="K11" s="10">
        <v>16000</v>
      </c>
      <c r="M11" s="10">
        <v>11945573176</v>
      </c>
      <c r="O11" s="10">
        <v>10319233128</v>
      </c>
      <c r="Q11" s="10">
        <v>1626340048</v>
      </c>
    </row>
    <row r="12" spans="1:17" ht="18.75" x14ac:dyDescent="0.45">
      <c r="A12" s="8" t="s">
        <v>43</v>
      </c>
      <c r="C12" s="10">
        <v>2810</v>
      </c>
      <c r="E12" s="10">
        <v>2828559157</v>
      </c>
      <c r="G12" s="10">
        <v>2800555344</v>
      </c>
      <c r="I12" s="10">
        <v>28003813</v>
      </c>
      <c r="K12" s="10">
        <v>2810</v>
      </c>
      <c r="M12" s="10">
        <v>2828559157</v>
      </c>
      <c r="O12" s="10">
        <v>2759048039</v>
      </c>
      <c r="Q12" s="10">
        <v>69511118</v>
      </c>
    </row>
    <row r="13" spans="1:17" ht="18.75" x14ac:dyDescent="0.45">
      <c r="A13" s="8" t="s">
        <v>47</v>
      </c>
      <c r="C13" s="10">
        <v>19000</v>
      </c>
      <c r="E13" s="10">
        <v>18986225000</v>
      </c>
      <c r="G13" s="10">
        <v>18986225000</v>
      </c>
      <c r="I13" s="10">
        <v>0</v>
      </c>
      <c r="K13" s="10">
        <v>19000</v>
      </c>
      <c r="M13" s="10">
        <v>18986225000</v>
      </c>
      <c r="O13" s="10">
        <v>18986225000</v>
      </c>
      <c r="Q13" s="10">
        <v>0</v>
      </c>
    </row>
    <row r="14" spans="1:17" ht="18.75" x14ac:dyDescent="0.45">
      <c r="A14" s="8" t="s">
        <v>17</v>
      </c>
      <c r="C14" s="10">
        <v>1977489194</v>
      </c>
      <c r="E14" s="10">
        <v>14424700006152</v>
      </c>
      <c r="G14" s="10">
        <v>15498509588918</v>
      </c>
      <c r="I14" s="10">
        <v>-1073809582766</v>
      </c>
      <c r="K14" s="10">
        <v>1977489194</v>
      </c>
      <c r="M14" s="10">
        <v>14424700006152</v>
      </c>
      <c r="O14" s="10">
        <v>14455844602057</v>
      </c>
      <c r="Q14" s="10">
        <v>-31144595905</v>
      </c>
    </row>
    <row r="15" spans="1:17" ht="18.75" x14ac:dyDescent="0.45">
      <c r="A15" s="8" t="s">
        <v>50</v>
      </c>
      <c r="C15" s="10">
        <v>21500</v>
      </c>
      <c r="E15" s="10">
        <v>16618193069</v>
      </c>
      <c r="G15" s="10">
        <v>16618193069</v>
      </c>
      <c r="I15" s="10">
        <v>0</v>
      </c>
      <c r="K15" s="10">
        <v>21500</v>
      </c>
      <c r="M15" s="10">
        <v>16618193069</v>
      </c>
      <c r="O15" s="10">
        <v>15683621125</v>
      </c>
      <c r="Q15" s="10">
        <v>934571944</v>
      </c>
    </row>
    <row r="16" spans="1:17" ht="18.75" x14ac:dyDescent="0.45">
      <c r="A16" s="6" t="s">
        <v>18</v>
      </c>
      <c r="C16" s="6">
        <f>SUM(C9:$C$15)</f>
        <v>1977575524</v>
      </c>
      <c r="E16" s="6">
        <f>SUM(E9:$E$15)</f>
        <v>14502078967054</v>
      </c>
      <c r="G16" s="6">
        <f>SUM(G9:$G$15)</f>
        <v>15574750151627</v>
      </c>
      <c r="I16" s="6">
        <f>SUM(I9:$I$15)</f>
        <v>-1072671184573</v>
      </c>
      <c r="K16" s="6">
        <f>SUM(K9:$K$15)</f>
        <v>1977575524</v>
      </c>
      <c r="M16" s="6">
        <f>SUM(M9:$M$15)</f>
        <v>14502078967054</v>
      </c>
      <c r="O16" s="6">
        <f>SUM(O9:$O$15)</f>
        <v>14530593139849</v>
      </c>
      <c r="Q16" s="6">
        <f>SUM(Q9:$Q$15)</f>
        <v>-28514172795</v>
      </c>
    </row>
    <row r="17" spans="1:17" ht="18.75" x14ac:dyDescent="0.45">
      <c r="C17" s="7"/>
      <c r="E17" s="7"/>
      <c r="G17" s="7"/>
      <c r="I17" s="7"/>
      <c r="K17" s="7"/>
      <c r="M17" s="7"/>
      <c r="O17" s="7"/>
      <c r="Q17" s="7"/>
    </row>
    <row r="19" spans="1:17" ht="18.75" x14ac:dyDescent="0.45">
      <c r="A19" s="37" t="s">
        <v>115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9"/>
    </row>
  </sheetData>
  <sheetProtection algorithmName="SHA-512" hashValue="jGxK8nnxhQFCN2IuwWu/+jihF/FrSop+G2guaKgIsIIbD2jA14hCr7GfkvPOrG/GLU9HW3TQOE4IjgOKcJwZRQ==" saltValue="8kpi06d5WcaGHvvXXnj6CA==" spinCount="100000" sheet="1" objects="1" scenarios="1"/>
  <mergeCells count="7">
    <mergeCell ref="A19:Q19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5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1"/>
  <sheetViews>
    <sheetView rightToLeft="1" view="pageBreakPreview" zoomScaleNormal="100" zoomScaleSheetLayoutView="100" workbookViewId="0">
      <selection activeCell="E28" sqref="E28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21.85546875" style="1" bestFit="1" customWidth="1"/>
    <col min="6" max="6" width="1.42578125" style="1" customWidth="1"/>
    <col min="7" max="7" width="19" style="1" bestFit="1" customWidth="1"/>
    <col min="8" max="8" width="1.42578125" style="1" customWidth="1"/>
    <col min="9" max="9" width="19.85546875" style="1" bestFit="1" customWidth="1"/>
    <col min="10" max="10" width="1.42578125" style="1" customWidth="1"/>
    <col min="11" max="11" width="10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21.85546875" style="1" bestFit="1" customWidth="1"/>
    <col min="16" max="16" width="1.42578125" style="1" customWidth="1"/>
    <col min="17" max="17" width="17" style="1" customWidth="1"/>
    <col min="18" max="18" width="1.42578125" style="1" customWidth="1"/>
    <col min="19" max="19" width="19" style="1" bestFit="1" customWidth="1"/>
    <col min="20" max="20" width="1.42578125" style="1" customWidth="1"/>
    <col min="21" max="21" width="10.7109375" style="1" customWidth="1"/>
    <col min="22" max="16384" width="9.140625" style="1"/>
  </cols>
  <sheetData>
    <row r="1" spans="1:21" ht="20.100000000000001" customHeight="1" x14ac:dyDescent="0.45">
      <c r="A1" s="28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20.100000000000001" customHeight="1" x14ac:dyDescent="0.45">
      <c r="A2" s="28" t="s">
        <v>80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20.100000000000001" customHeight="1" x14ac:dyDescent="0.45">
      <c r="A3" s="28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5" spans="1:21" ht="21" x14ac:dyDescent="0.45">
      <c r="A5" s="29" t="s">
        <v>118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7" spans="1:21" ht="21" x14ac:dyDescent="0.45">
      <c r="C7" s="30" t="s">
        <v>95</v>
      </c>
      <c r="D7" s="31"/>
      <c r="E7" s="31"/>
      <c r="F7" s="31"/>
      <c r="G7" s="31"/>
      <c r="H7" s="31"/>
      <c r="I7" s="31"/>
      <c r="J7" s="31"/>
      <c r="K7" s="31"/>
      <c r="M7" s="30" t="s">
        <v>7</v>
      </c>
      <c r="N7" s="31"/>
      <c r="O7" s="31"/>
      <c r="P7" s="31"/>
      <c r="Q7" s="31"/>
      <c r="R7" s="31"/>
      <c r="S7" s="31"/>
      <c r="T7" s="31"/>
      <c r="U7" s="31"/>
    </row>
    <row r="8" spans="1:21" ht="42" x14ac:dyDescent="0.45">
      <c r="A8" s="4" t="s">
        <v>119</v>
      </c>
      <c r="C8" s="5" t="s">
        <v>94</v>
      </c>
      <c r="E8" s="5" t="s">
        <v>120</v>
      </c>
      <c r="G8" s="5" t="s">
        <v>121</v>
      </c>
      <c r="I8" s="5" t="s">
        <v>122</v>
      </c>
      <c r="K8" s="5" t="s">
        <v>123</v>
      </c>
      <c r="M8" s="5" t="s">
        <v>94</v>
      </c>
      <c r="O8" s="2" t="s">
        <v>120</v>
      </c>
      <c r="Q8" s="5" t="s">
        <v>121</v>
      </c>
      <c r="S8" s="5" t="s">
        <v>122</v>
      </c>
      <c r="U8" s="5" t="s">
        <v>123</v>
      </c>
    </row>
    <row r="9" spans="1:21" ht="18.75" x14ac:dyDescent="0.45">
      <c r="A9" s="8" t="s">
        <v>17</v>
      </c>
      <c r="C9" s="17">
        <v>0</v>
      </c>
      <c r="E9" s="10">
        <v>-1073809582766</v>
      </c>
      <c r="G9" s="10">
        <v>-26809887880</v>
      </c>
      <c r="I9" s="10">
        <v>-1100619470646</v>
      </c>
      <c r="K9" s="11">
        <v>1.0041025919030413</v>
      </c>
      <c r="M9" s="17">
        <v>0</v>
      </c>
      <c r="O9" s="10">
        <v>-31144595905</v>
      </c>
      <c r="Q9" s="10">
        <v>-7582195583</v>
      </c>
      <c r="S9" s="10">
        <v>-38726791488</v>
      </c>
      <c r="U9" s="11">
        <v>1.2826472840172267</v>
      </c>
    </row>
    <row r="10" spans="1:21" ht="18.75" x14ac:dyDescent="0.45">
      <c r="A10" s="6" t="s">
        <v>18</v>
      </c>
      <c r="C10" s="17">
        <v>0</v>
      </c>
      <c r="E10" s="6">
        <f>SUM(E9:$E$9)</f>
        <v>-1073809582766</v>
      </c>
      <c r="G10" s="6">
        <f>SUM(G9:$G$9)</f>
        <v>-26809887880</v>
      </c>
      <c r="I10" s="6">
        <f>SUM(I9:$I$9)</f>
        <v>-1100619470646</v>
      </c>
      <c r="K10" s="12">
        <f>SUM(K9:$K$9)</f>
        <v>1.0041025919030413</v>
      </c>
      <c r="M10" s="17">
        <v>0</v>
      </c>
      <c r="O10" s="6">
        <f>SUM(O9:$O$9)</f>
        <v>-31144595905</v>
      </c>
      <c r="Q10" s="6">
        <f>SUM(Q9:$Q$9)</f>
        <v>-7582195583</v>
      </c>
      <c r="S10" s="6">
        <f>SUM(S9:$S$9)</f>
        <v>-38726791488</v>
      </c>
      <c r="U10" s="12">
        <f>SUM(U9:$U$9)</f>
        <v>1.2826472840172267</v>
      </c>
    </row>
    <row r="11" spans="1:21" ht="18.75" x14ac:dyDescent="0.45">
      <c r="C11" s="7"/>
      <c r="E11" s="7"/>
      <c r="G11" s="7"/>
      <c r="I11" s="7"/>
      <c r="K11" s="7"/>
      <c r="M11" s="7"/>
      <c r="O11" s="7"/>
      <c r="Q11" s="7"/>
      <c r="S11" s="7"/>
      <c r="U11" s="7"/>
    </row>
  </sheetData>
  <sheetProtection algorithmName="SHA-512" hashValue="YDY79TtTq0BVaiRnmQ/gDNVUs266okhq+ou5AnUY/FgiNN7WM+X57/QQZpCE4nMQuqJP9GjYUmAVXV47FaGYTA==" saltValue="OrmjGkXxQ/NCJjCKWmCEuw==" spinCount="100000" sheet="1" objects="1" scenario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Mehri 2207. Ebrahimi</cp:lastModifiedBy>
  <dcterms:created xsi:type="dcterms:W3CDTF">2022-06-28T03:15:32Z</dcterms:created>
  <dcterms:modified xsi:type="dcterms:W3CDTF">2022-06-29T10:19:00Z</dcterms:modified>
</cp:coreProperties>
</file>