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bfs01\006-md\001-Fund\001-Sabad\صندوق و سبد\افشای پرتفوی برای سازمان\بازارگردانی مس\1401\1401 تیر\"/>
    </mc:Choice>
  </mc:AlternateContent>
  <bookViews>
    <workbookView xWindow="0" yWindow="0" windowWidth="28800" windowHeight="12330" activeTab="2"/>
  </bookViews>
  <sheets>
    <sheet name="0" sheetId="1" r:id="rId1"/>
    <sheet name="1" sheetId="2" r:id="rId2"/>
    <sheet name="2" sheetId="4" r:id="rId3"/>
    <sheet name="3" sheetId="6" r:id="rId4"/>
    <sheet name="4" sheetId="8" r:id="rId5"/>
    <sheet name="5" sheetId="10" r:id="rId6"/>
    <sheet name="6" sheetId="11" r:id="rId7"/>
    <sheet name="7" sheetId="12" r:id="rId8"/>
    <sheet name="8" sheetId="13" r:id="rId9"/>
    <sheet name="9" sheetId="14" r:id="rId10"/>
    <sheet name="10" sheetId="15" r:id="rId11"/>
  </sheets>
  <definedNames>
    <definedName name="_xlnm.Print_Area" localSheetId="0">'0'!$A$1:$J$26</definedName>
  </definedNames>
  <calcPr calcId="162913"/>
</workbook>
</file>

<file path=xl/calcChain.xml><?xml version="1.0" encoding="utf-8"?>
<calcChain xmlns="http://schemas.openxmlformats.org/spreadsheetml/2006/main">
  <c r="I12" i="15" l="1"/>
  <c r="E12" i="15"/>
  <c r="Q15" i="14"/>
  <c r="O15" i="14"/>
  <c r="M15" i="14"/>
  <c r="K15" i="14"/>
  <c r="I15" i="14"/>
  <c r="G15" i="14"/>
  <c r="E15" i="14"/>
  <c r="O10" i="13"/>
  <c r="K10" i="13"/>
  <c r="I10" i="13"/>
  <c r="G10" i="13"/>
  <c r="E10" i="13"/>
  <c r="Q16" i="12"/>
  <c r="O16" i="12"/>
  <c r="M16" i="12"/>
  <c r="K16" i="12"/>
  <c r="I16" i="12"/>
  <c r="G16" i="12"/>
  <c r="E16" i="12"/>
  <c r="C16" i="12"/>
  <c r="Q12" i="11"/>
  <c r="O12" i="11"/>
  <c r="M12" i="11"/>
  <c r="K12" i="11"/>
  <c r="I12" i="11"/>
  <c r="G12" i="11"/>
  <c r="E12" i="11"/>
  <c r="C12" i="11"/>
  <c r="S18" i="10"/>
  <c r="O18" i="10"/>
  <c r="M18" i="10"/>
  <c r="I18" i="10"/>
  <c r="G11" i="8"/>
  <c r="E11" i="8"/>
  <c r="S14" i="6"/>
  <c r="Q14" i="6"/>
  <c r="O14" i="6"/>
  <c r="M14" i="6"/>
  <c r="K14" i="6"/>
  <c r="AG16" i="4"/>
  <c r="AE16" i="4"/>
  <c r="AC16" i="4"/>
  <c r="AA16" i="4"/>
  <c r="Y16" i="4"/>
  <c r="Q16" i="4"/>
  <c r="O16" i="4"/>
  <c r="M16" i="4"/>
  <c r="K9" i="15" l="1"/>
  <c r="G11" i="15" l="1"/>
  <c r="K11" i="15"/>
  <c r="K10" i="15"/>
  <c r="K12" i="15" s="1"/>
  <c r="C15" i="14"/>
  <c r="S10" i="13"/>
  <c r="Q10" i="13"/>
  <c r="U9" i="13"/>
  <c r="U10" i="13" s="1"/>
  <c r="I11" i="8"/>
  <c r="W16" i="4"/>
  <c r="V16" i="4"/>
  <c r="W12" i="2"/>
  <c r="U12" i="2"/>
  <c r="S12" i="2"/>
  <c r="Q12" i="2"/>
  <c r="O12" i="2"/>
  <c r="M12" i="2"/>
  <c r="L12" i="2"/>
  <c r="J12" i="2"/>
  <c r="I12" i="2"/>
  <c r="G12" i="2"/>
  <c r="E12" i="2"/>
  <c r="C12" i="2"/>
  <c r="G9" i="15" l="1"/>
  <c r="G10" i="15"/>
  <c r="G12" i="15" l="1"/>
</calcChain>
</file>

<file path=xl/sharedStrings.xml><?xml version="1.0" encoding="utf-8"?>
<sst xmlns="http://schemas.openxmlformats.org/spreadsheetml/2006/main" count="303" uniqueCount="132">
  <si>
    <t>‫صورت وضعیت پورتفوی</t>
  </si>
  <si>
    <t>‫برای ماه منتهی به 1401/04/31</t>
  </si>
  <si>
    <t>‫1- سرمایه گذاری ها</t>
  </si>
  <si>
    <t>‫1-1- سرمایه گذاری در سهام و حق تقدم سهام</t>
  </si>
  <si>
    <t>‫1401/03/31</t>
  </si>
  <si>
    <t>‫تغییرات طی دوره</t>
  </si>
  <si>
    <t>‫1401/04/31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</si>
  <si>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</si>
  <si>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</si>
  <si>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</si>
  <si>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</si>
  <si>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</si>
  <si>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</si>
  <si>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</si>
  <si>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</si>
  <si>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</si>
  <si>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‫ملي مس</t>
  </si>
  <si>
    <t>‫جمع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</si>
  <si>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</si>
  <si>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</si>
  <si>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</si>
  <si>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</si>
  <si>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</si>
  <si>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</si>
  <si>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</si>
  <si>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</si>
  <si>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</si>
  <si>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‫صكوك اجاره پارسيان-6ماهه16%</t>
  </si>
  <si>
    <t>‫بلی</t>
  </si>
  <si>
    <t>‫بورس</t>
  </si>
  <si>
    <t>‫1399/06/10</t>
  </si>
  <si>
    <t>‫1403/06/10</t>
  </si>
  <si>
    <t>‫16</t>
  </si>
  <si>
    <t>‫صكوك مرابحه سايپا412-3ماهه 16%</t>
  </si>
  <si>
    <t>‫1397/12/20</t>
  </si>
  <si>
    <t>‫1401/12/20</t>
  </si>
  <si>
    <t>‫مرابحه عام دولت2-ش.خ تمدن0212</t>
  </si>
  <si>
    <t>‫فرابورس</t>
  </si>
  <si>
    <t>‫1398/12/25</t>
  </si>
  <si>
    <t>‫1402/12/25</t>
  </si>
  <si>
    <t>‫18</t>
  </si>
  <si>
    <t>‫مشاركت ش اصفهان112-3ماهه18%</t>
  </si>
  <si>
    <t>‫خیر</t>
  </si>
  <si>
    <t>‫1397/12/28</t>
  </si>
  <si>
    <t>‫1401/12/28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</si>
  <si>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</si>
  <si>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</si>
  <si>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</si>
  <si>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</si>
  <si>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</si>
  <si>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</si>
  <si>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</si>
  <si>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</si>
  <si>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</si>
  <si>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</si>
  <si>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</si>
  <si>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</si>
  <si>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</si>
  <si>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</si>
  <si>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</si>
  <si>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</si>
  <si>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</si>
  <si>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</si>
  <si>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</si>
  <si>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</si>
  <si>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</si>
  <si>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‫سپرده بانکی نزد بانک توسعه صادرات</t>
  </si>
  <si>
    <t>‫0200051451001</t>
  </si>
  <si>
    <t>‫1400/02/25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</si>
  <si>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</si>
  <si>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</si>
  <si>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</si>
  <si>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</si>
  <si>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</si>
  <si>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</si>
  <si>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‫سپرده بانکی نزد بانک پاسارگاد</t>
  </si>
  <si>
    <t>‫3088100146819221</t>
  </si>
  <si>
    <t>‫1399/12/28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</si>
  <si>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</si>
  <si>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</si>
  <si>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</si>
  <si>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</si>
  <si>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</si>
  <si>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</si>
  <si>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</si>
  <si>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</si>
  <si>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</si>
  <si>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</si>
  <si>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</si>
  <si>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</si>
  <si>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‫درآمد سود سهام</t>
  </si>
  <si>
    <t>‫طی دوره</t>
  </si>
  <si>
    <t>‫هزینه تنزیل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</si>
  <si>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</si>
  <si>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</si>
  <si>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</si>
  <si>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</si>
  <si>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‫1401/06/10</t>
  </si>
  <si>
    <t>‫1401/06/20</t>
  </si>
  <si>
    <t>‫كوتاه مدت-104456340-تجارت</t>
  </si>
  <si>
    <t>‫1401/04/01</t>
  </si>
  <si>
    <t>‫-</t>
  </si>
  <si>
    <t>‫كوتاه مدت-3088100146819221-پاسارگاد</t>
  </si>
  <si>
    <t>‫كوتاه مدت-70020217-شهر</t>
  </si>
  <si>
    <t>‫1401/06/25</t>
  </si>
  <si>
    <t>‫1401/06/28</t>
  </si>
  <si>
    <t>‫1401/06/27</t>
  </si>
  <si>
    <t>‫1401/05/05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</si>
  <si>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</si>
  <si>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</si>
  <si>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</si>
  <si>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</si>
  <si>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</si>
  <si>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</si>
  <si>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</si>
  <si>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</si>
  <si>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</si>
  <si>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</si>
  <si>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</si>
  <si>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</si>
  <si>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</si>
  <si>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</si>
  <si>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</si>
  <si>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</si>
  <si>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</si>
  <si>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</si>
  <si>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</si>
  <si>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</si>
  <si>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شهر</t>
  </si>
  <si>
    <t>‫سپرده بانکی کوتاه مدت - پاسارگاد</t>
  </si>
  <si>
    <t>‫بازارگردانی اختصاصی صنعت مس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</si>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</sst>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(#,##0\);\-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B Nazanin"/>
      <charset val="178"/>
    </font>
    <font>
      <b/>
      <u/>
      <sz val="1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37" fontId="4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right" vertical="center" wrapText="1"/>
    </xf>
    <xf numFmtId="3" fontId="1" fillId="0" borderId="0" xfId="0" applyNumberFormat="1" applyFont="1"/>
    <xf numFmtId="164" fontId="5" fillId="0" borderId="0" xfId="0" applyNumberFormat="1" applyFont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37" fontId="5" fillId="0" borderId="7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37" fontId="4" fillId="0" borderId="11" xfId="0" applyNumberFormat="1" applyFont="1" applyBorder="1" applyAlignment="1">
      <alignment horizontal="center" vertical="center" wrapText="1"/>
    </xf>
    <xf numFmtId="37" fontId="4" fillId="0" borderId="5" xfId="0" applyNumberFormat="1" applyFont="1" applyBorder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/>
    </xf>
    <xf numFmtId="0" fontId="1" fillId="0" borderId="0" xfId="0" applyFont="1"/>
    <xf numFmtId="37" fontId="4" fillId="0" borderId="1" xfId="0" applyNumberFormat="1" applyFont="1" applyBorder="1" applyAlignment="1">
      <alignment horizontal="center" vertical="center"/>
    </xf>
    <xf numFmtId="0" fontId="1" fillId="2" borderId="2" xfId="0" applyNumberFormat="1" applyFont="1" applyFill="1" applyBorder="1"/>
    <xf numFmtId="0" fontId="5" fillId="0" borderId="0" xfId="0" applyFont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5" fillId="0" borderId="6" xfId="0" applyNumberFormat="1" applyFont="1" applyBorder="1" applyAlignment="1">
      <alignment horizontal="center" vertical="center"/>
    </xf>
    <xf numFmtId="0" fontId="1" fillId="2" borderId="8" xfId="0" applyNumberFormat="1" applyFont="1" applyFill="1" applyBorder="1"/>
    <xf numFmtId="0" fontId="1" fillId="2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10</xdr:row>
      <xdr:rowOff>0</xdr:rowOff>
    </xdr:from>
    <xdr:to>
      <xdr:col>5</xdr:col>
      <xdr:colOff>365126</xdr:colOff>
      <xdr:row>15</xdr:row>
      <xdr:rowOff>105306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0266624" y="2222500"/>
          <a:ext cx="968375" cy="1216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4:U24"/>
  <sheetViews>
    <sheetView rightToLeft="1" view="pageBreakPreview" zoomScale="60" zoomScaleNormal="100" workbookViewId="0">
      <selection activeCell="M30" sqref="M30"/>
    </sheetView>
  </sheetViews>
  <sheetFormatPr defaultRowHeight="18" x14ac:dyDescent="0.45"/>
  <cols>
    <col min="1" max="16384" width="9.140625" style="1"/>
  </cols>
  <sheetData>
    <row r="14" spans="21:21" x14ac:dyDescent="0.45">
      <c r="U14" s="15">
        <v>12170642033098</v>
      </c>
    </row>
    <row r="22" spans="1:10" ht="30" x14ac:dyDescent="0.45">
      <c r="A22" s="25" t="s">
        <v>130</v>
      </c>
      <c r="B22" s="26"/>
      <c r="C22" s="26"/>
      <c r="D22" s="26"/>
      <c r="E22" s="26"/>
      <c r="F22" s="26"/>
      <c r="G22" s="26"/>
      <c r="H22" s="26"/>
      <c r="I22" s="26"/>
      <c r="J22" s="26"/>
    </row>
    <row r="23" spans="1:10" ht="30" x14ac:dyDescent="0.45">
      <c r="A23" s="25" t="s">
        <v>0</v>
      </c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30" x14ac:dyDescent="0.45">
      <c r="A24" s="25" t="s">
        <v>1</v>
      </c>
      <c r="B24" s="26"/>
      <c r="C24" s="26"/>
      <c r="D24" s="26"/>
      <c r="E24" s="26"/>
      <c r="F24" s="26"/>
      <c r="G24" s="26"/>
      <c r="H24" s="26"/>
      <c r="I24" s="26"/>
      <c r="J24" s="26"/>
    </row>
  </sheetData>
  <sheetProtection algorithmName="SHA-512" hashValue="vapCTiuC0AhR/hojLsWfOqHSjvjGEUetaHUzzzpFYghE6RmuGiyM4Thz9P/zLRFCrQW8ztkMbeH69O5BhtcdHA==" saltValue="vgZVniALyaTde44YyBlVdg==" spinCount="100000" sheet="1" objects="1" scenarios="1"/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6"/>
  <sheetViews>
    <sheetView rightToLeft="1" view="pageBreakPreview" topLeftCell="D1" zoomScale="98" zoomScaleNormal="100" zoomScaleSheetLayoutView="98" workbookViewId="0">
      <selection activeCell="I51" sqref="I51"/>
    </sheetView>
  </sheetViews>
  <sheetFormatPr defaultRowHeight="18" x14ac:dyDescent="0.45"/>
  <cols>
    <col min="1" max="1" width="26.85546875" style="1" bestFit="1" customWidth="1"/>
    <col min="2" max="2" width="1.42578125" style="1" customWidth="1"/>
    <col min="3" max="3" width="18.42578125" style="1" bestFit="1" customWidth="1"/>
    <col min="4" max="4" width="1.42578125" style="1" customWidth="1"/>
    <col min="5" max="5" width="18.42578125" style="1" bestFit="1" customWidth="1"/>
    <col min="6" max="6" width="1.42578125" style="1" customWidth="1"/>
    <col min="7" max="7" width="15.42578125" style="1" bestFit="1" customWidth="1"/>
    <col min="8" max="8" width="1.42578125" style="1" customWidth="1"/>
    <col min="9" max="9" width="18.42578125" style="1" bestFit="1" customWidth="1"/>
    <col min="10" max="10" width="1.42578125" style="1" customWidth="1"/>
    <col min="11" max="11" width="18.28515625" style="1" bestFit="1" customWidth="1"/>
    <col min="12" max="12" width="1.42578125" style="1" customWidth="1"/>
    <col min="13" max="13" width="18.42578125" style="1" bestFit="1" customWidth="1"/>
    <col min="14" max="14" width="1.42578125" style="1" customWidth="1"/>
    <col min="15" max="15" width="16.28515625" style="1" bestFit="1" customWidth="1"/>
    <col min="16" max="16" width="1.42578125" style="1" customWidth="1"/>
    <col min="17" max="17" width="18.42578125" style="1" bestFit="1" customWidth="1"/>
    <col min="18" max="16384" width="9.140625" style="1"/>
  </cols>
  <sheetData>
    <row r="1" spans="1:17" ht="20.100000000000001" customHeight="1" x14ac:dyDescent="0.45">
      <c r="A1" s="32" t="s">
        <v>130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20.100000000000001" customHeight="1" x14ac:dyDescent="0.45">
      <c r="A2" s="32" t="s">
        <v>78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0.100000000000001" customHeight="1" x14ac:dyDescent="0.45">
      <c r="A3" s="32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5" spans="1:17" ht="21" x14ac:dyDescent="0.45">
      <c r="A5" s="33" t="s">
        <v>120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7" spans="1:17" ht="21" x14ac:dyDescent="0.45">
      <c r="C7" s="27" t="s">
        <v>91</v>
      </c>
      <c r="D7" s="28"/>
      <c r="E7" s="28"/>
      <c r="F7" s="28"/>
      <c r="G7" s="28"/>
      <c r="H7" s="28"/>
      <c r="I7" s="28"/>
      <c r="J7" s="28"/>
      <c r="K7" s="28"/>
      <c r="M7" s="27" t="s">
        <v>6</v>
      </c>
      <c r="N7" s="28"/>
      <c r="O7" s="28"/>
      <c r="P7" s="28"/>
      <c r="Q7" s="28"/>
    </row>
    <row r="8" spans="1:17" ht="21" x14ac:dyDescent="0.45">
      <c r="C8" s="3" t="s">
        <v>121</v>
      </c>
      <c r="E8" s="23" t="s">
        <v>116</v>
      </c>
      <c r="G8" s="23" t="s">
        <v>117</v>
      </c>
      <c r="I8" s="3" t="s">
        <v>17</v>
      </c>
      <c r="K8" s="3" t="s">
        <v>121</v>
      </c>
      <c r="M8" s="24" t="s">
        <v>116</v>
      </c>
      <c r="O8" s="23" t="s">
        <v>117</v>
      </c>
      <c r="Q8" s="3" t="s">
        <v>17</v>
      </c>
    </row>
    <row r="9" spans="1:17" ht="18.75" x14ac:dyDescent="0.45">
      <c r="A9" s="6" t="s">
        <v>27</v>
      </c>
      <c r="C9" s="8">
        <v>349149664</v>
      </c>
      <c r="E9" s="20">
        <v>0</v>
      </c>
      <c r="G9" s="20">
        <v>0</v>
      </c>
      <c r="I9" s="8">
        <v>349149664</v>
      </c>
      <c r="K9" s="8">
        <v>1341528196</v>
      </c>
      <c r="M9" s="20">
        <v>0</v>
      </c>
      <c r="O9" s="20">
        <v>0</v>
      </c>
      <c r="Q9" s="8">
        <v>1341528196</v>
      </c>
    </row>
    <row r="10" spans="1:17" ht="37.5" x14ac:dyDescent="0.45">
      <c r="A10" s="6" t="s">
        <v>33</v>
      </c>
      <c r="C10" s="8">
        <v>28040690</v>
      </c>
      <c r="E10" s="20">
        <v>0</v>
      </c>
      <c r="G10" s="20">
        <v>0</v>
      </c>
      <c r="I10" s="8">
        <v>28040690</v>
      </c>
      <c r="K10" s="8">
        <v>113592574</v>
      </c>
      <c r="M10" s="20">
        <v>0</v>
      </c>
      <c r="O10" s="20">
        <v>0</v>
      </c>
      <c r="Q10" s="8">
        <v>113592574</v>
      </c>
    </row>
    <row r="11" spans="1:17" ht="37.5" x14ac:dyDescent="0.45">
      <c r="A11" s="6" t="s">
        <v>36</v>
      </c>
      <c r="C11" s="8">
        <v>249534893</v>
      </c>
      <c r="E11" s="19">
        <v>1224231788</v>
      </c>
      <c r="G11" s="20">
        <v>0</v>
      </c>
      <c r="I11" s="8">
        <v>1473766681</v>
      </c>
      <c r="K11" s="8">
        <v>980810987</v>
      </c>
      <c r="M11" s="19">
        <v>2850571836</v>
      </c>
      <c r="O11" s="19">
        <v>32737930</v>
      </c>
      <c r="Q11" s="8">
        <v>3864120753</v>
      </c>
    </row>
    <row r="12" spans="1:17" ht="37.5" x14ac:dyDescent="0.45">
      <c r="A12" s="6" t="s">
        <v>41</v>
      </c>
      <c r="C12" s="8">
        <v>41781671</v>
      </c>
      <c r="E12" s="20">
        <v>0</v>
      </c>
      <c r="G12" s="20">
        <v>0</v>
      </c>
      <c r="I12" s="8">
        <v>41781671</v>
      </c>
      <c r="K12" s="8">
        <v>170536088</v>
      </c>
      <c r="M12" s="19">
        <v>69511118</v>
      </c>
      <c r="O12" s="20">
        <v>0</v>
      </c>
      <c r="Q12" s="8">
        <v>240047206</v>
      </c>
    </row>
    <row r="13" spans="1:17" ht="18.75" x14ac:dyDescent="0.45">
      <c r="A13" s="6" t="s">
        <v>45</v>
      </c>
      <c r="C13" s="8">
        <v>282793669</v>
      </c>
      <c r="E13" s="20">
        <v>0</v>
      </c>
      <c r="G13" s="20">
        <v>0</v>
      </c>
      <c r="I13" s="8">
        <v>282793669</v>
      </c>
      <c r="K13" s="8">
        <v>1153393269</v>
      </c>
      <c r="M13" s="20">
        <v>0</v>
      </c>
      <c r="O13" s="20">
        <v>0</v>
      </c>
      <c r="Q13" s="8">
        <v>1153393269</v>
      </c>
    </row>
    <row r="14" spans="1:17" ht="37.5" x14ac:dyDescent="0.45">
      <c r="A14" s="6" t="s">
        <v>48</v>
      </c>
      <c r="C14" s="8">
        <v>348089128</v>
      </c>
      <c r="E14" s="19">
        <v>775937036</v>
      </c>
      <c r="G14" s="19">
        <v>84029251</v>
      </c>
      <c r="I14" s="8">
        <v>1208055415</v>
      </c>
      <c r="K14" s="8">
        <v>1337345561</v>
      </c>
      <c r="M14" s="19">
        <v>1710508980</v>
      </c>
      <c r="O14" s="19">
        <v>84029251</v>
      </c>
      <c r="Q14" s="8">
        <v>3131883792</v>
      </c>
    </row>
    <row r="15" spans="1:17" ht="18.75" x14ac:dyDescent="0.45">
      <c r="A15" s="4" t="s">
        <v>17</v>
      </c>
      <c r="C15" s="4">
        <f>SUM(C9:$C$14)</f>
        <v>1299389715</v>
      </c>
      <c r="E15" s="4">
        <f>SUM(E9:$E$14)</f>
        <v>2000168824</v>
      </c>
      <c r="G15" s="4">
        <f>SUM(G9:$G$14)</f>
        <v>84029251</v>
      </c>
      <c r="I15" s="4">
        <f>SUM(I9:$I$14)</f>
        <v>3383587790</v>
      </c>
      <c r="K15" s="4">
        <f>SUM(K9:$K$14)</f>
        <v>5097206675</v>
      </c>
      <c r="M15" s="4">
        <f>SUM(M9:$M$14)</f>
        <v>4630591934</v>
      </c>
      <c r="O15" s="4">
        <f>SUM(O9:$O$14)</f>
        <v>116767181</v>
      </c>
      <c r="Q15" s="4">
        <f>SUM(Q9:$Q$14)</f>
        <v>9844565790</v>
      </c>
    </row>
    <row r="16" spans="1:17" ht="18.75" x14ac:dyDescent="0.45">
      <c r="C16" s="5"/>
      <c r="E16" s="5"/>
      <c r="G16" s="5"/>
      <c r="I16" s="5"/>
      <c r="K16" s="5"/>
      <c r="M16" s="5"/>
      <c r="O16" s="5"/>
      <c r="Q16" s="5"/>
    </row>
  </sheetData>
  <sheetProtection algorithmName="SHA-512" hashValue="bB9pSnRgMG7dJ3BHBaMrdAxNV0IitC3r1BQNiNYzO8Jt20T61x2F+qCral6f6RWk5mNw9EJ3n6mBGNv4GCgBhw==" saltValue="GCXiUj+Pa35RTXWrt67S6w==" spinCount="100000" sheet="1" objects="1" scenario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3"/>
  <sheetViews>
    <sheetView rightToLeft="1" view="pageBreakPreview" zoomScale="89" zoomScaleNormal="100" zoomScaleSheetLayoutView="89" workbookViewId="0">
      <selection activeCell="I26" sqref="I26"/>
    </sheetView>
  </sheetViews>
  <sheetFormatPr defaultRowHeight="18" x14ac:dyDescent="0.45"/>
  <cols>
    <col min="1" max="1" width="25.57031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4.14062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6384" width="9.140625" style="1"/>
  </cols>
  <sheetData>
    <row r="1" spans="1:11" ht="20.100000000000001" customHeight="1" x14ac:dyDescent="0.45">
      <c r="A1" s="32" t="s">
        <v>130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0.100000000000001" customHeight="1" x14ac:dyDescent="0.45">
      <c r="A2" s="32" t="s">
        <v>78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0.100000000000001" customHeight="1" x14ac:dyDescent="0.45">
      <c r="A3" s="32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5" spans="1:11" ht="21" x14ac:dyDescent="0.45">
      <c r="A5" s="33" t="s">
        <v>122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7" spans="1:11" ht="21" x14ac:dyDescent="0.45">
      <c r="A7" s="27" t="s">
        <v>123</v>
      </c>
      <c r="B7" s="28"/>
      <c r="C7" s="28"/>
      <c r="E7" s="27" t="s">
        <v>91</v>
      </c>
      <c r="F7" s="28"/>
      <c r="G7" s="28"/>
      <c r="I7" s="27" t="s">
        <v>6</v>
      </c>
      <c r="J7" s="28"/>
      <c r="K7" s="28"/>
    </row>
    <row r="8" spans="1:11" ht="42" x14ac:dyDescent="0.45">
      <c r="A8" s="3" t="s">
        <v>124</v>
      </c>
      <c r="C8" s="3" t="s">
        <v>55</v>
      </c>
      <c r="E8" s="3" t="s">
        <v>125</v>
      </c>
      <c r="G8" s="3" t="s">
        <v>126</v>
      </c>
      <c r="I8" s="3" t="s">
        <v>125</v>
      </c>
      <c r="K8" s="3" t="s">
        <v>126</v>
      </c>
    </row>
    <row r="9" spans="1:11" ht="18.75" x14ac:dyDescent="0.45">
      <c r="A9" s="6" t="s">
        <v>127</v>
      </c>
      <c r="C9" s="7" t="s">
        <v>63</v>
      </c>
      <c r="E9" s="8">
        <v>462761346</v>
      </c>
      <c r="G9" s="9">
        <f>E9/E12</f>
        <v>0.99255021123524445</v>
      </c>
      <c r="I9" s="8">
        <v>2526459381</v>
      </c>
      <c r="K9" s="9">
        <f>I9/I12</f>
        <v>0.99498755059556121</v>
      </c>
    </row>
    <row r="10" spans="1:11" ht="18.75" x14ac:dyDescent="0.45">
      <c r="A10" s="6" t="s">
        <v>128</v>
      </c>
      <c r="C10" s="7" t="s">
        <v>73</v>
      </c>
      <c r="E10" s="8">
        <v>1084735</v>
      </c>
      <c r="G10" s="9">
        <f>E10/E12</f>
        <v>2.3265857502805841E-3</v>
      </c>
      <c r="I10" s="8">
        <v>3414169</v>
      </c>
      <c r="K10" s="9">
        <f>I10/I12</f>
        <v>1.344591437399126E-3</v>
      </c>
    </row>
    <row r="11" spans="1:11" ht="37.5" x14ac:dyDescent="0.45">
      <c r="A11" s="6" t="s">
        <v>129</v>
      </c>
      <c r="C11" s="7" t="s">
        <v>76</v>
      </c>
      <c r="E11" s="8">
        <v>2388615</v>
      </c>
      <c r="G11" s="9">
        <f>E11/E12</f>
        <v>5.1232030144749245E-3</v>
      </c>
      <c r="I11" s="8">
        <v>9313377</v>
      </c>
      <c r="K11" s="9">
        <f>I11/I12</f>
        <v>3.6678579670396988E-3</v>
      </c>
    </row>
    <row r="12" spans="1:11" ht="18.75" x14ac:dyDescent="0.45">
      <c r="A12" s="4" t="s">
        <v>17</v>
      </c>
      <c r="E12" s="4">
        <f>SUM(E9:$E$11)</f>
        <v>466234696</v>
      </c>
      <c r="G12" s="10">
        <f>SUM(G9:$G$11)</f>
        <v>0.99999999999999989</v>
      </c>
      <c r="I12" s="4">
        <f>SUM(I9:$I$11)</f>
        <v>2539186927</v>
      </c>
      <c r="K12" s="10">
        <f>SUM(K9:$K$11)</f>
        <v>1</v>
      </c>
    </row>
    <row r="13" spans="1:11" ht="18.75" x14ac:dyDescent="0.45">
      <c r="E13" s="5"/>
      <c r="G13" s="5"/>
      <c r="I13" s="5"/>
      <c r="K13" s="5"/>
    </row>
  </sheetData>
  <sheetProtection algorithmName="SHA-512" hashValue="N5IZK897UyajOgN+zF6hrbSmm4HU064DrNefvmVN+E1SEWpFQZ7imGh/3lycUsJkbCYa6kr8mfWOcSK4YgIjgw==" saltValue="feuM6u2YU8A73/OigkH9eA==" spinCount="100000" sheet="1" objects="1" scenario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13"/>
  <sheetViews>
    <sheetView rightToLeft="1" view="pageBreakPreview" zoomScaleNormal="100" zoomScaleSheetLayoutView="100" workbookViewId="0">
      <selection activeCell="I51" sqref="I51"/>
    </sheetView>
  </sheetViews>
  <sheetFormatPr defaultRowHeight="18" x14ac:dyDescent="0.45"/>
  <cols>
    <col min="1" max="1" width="6.7109375" style="1" bestFit="1" customWidth="1"/>
    <col min="2" max="2" width="1.42578125" style="1" customWidth="1"/>
    <col min="3" max="3" width="18" style="1" bestFit="1" customWidth="1"/>
    <col min="4" max="4" width="1.42578125" style="1" customWidth="1"/>
    <col min="5" max="5" width="22.85546875" style="1" bestFit="1" customWidth="1"/>
    <col min="6" max="6" width="1.42578125" style="1" customWidth="1"/>
    <col min="7" max="7" width="23" style="1" bestFit="1" customWidth="1"/>
    <col min="8" max="8" width="1.42578125" style="1" customWidth="1"/>
    <col min="9" max="9" width="15.140625" style="1" bestFit="1" customWidth="1"/>
    <col min="10" max="10" width="18.85546875" style="1" bestFit="1" customWidth="1"/>
    <col min="11" max="11" width="1.42578125" style="1" customWidth="1"/>
    <col min="12" max="12" width="12.28515625" style="1" bestFit="1" customWidth="1"/>
    <col min="13" max="13" width="18" style="1" bestFit="1" customWidth="1"/>
    <col min="14" max="14" width="1.42578125" style="1" customWidth="1"/>
    <col min="15" max="15" width="17.85546875" style="1" bestFit="1" customWidth="1"/>
    <col min="16" max="16" width="1.42578125" style="1" customWidth="1"/>
    <col min="17" max="17" width="14.7109375" style="1" bestFit="1" customWidth="1"/>
    <col min="18" max="18" width="1.42578125" style="1" customWidth="1"/>
    <col min="19" max="19" width="23.140625" style="1" bestFit="1" customWidth="1"/>
    <col min="20" max="20" width="1.42578125" style="1" customWidth="1"/>
    <col min="21" max="21" width="23" style="1" bestFit="1" customWidth="1"/>
    <col min="22" max="22" width="1.42578125" style="1" customWidth="1"/>
    <col min="23" max="23" width="15.7109375" style="1" bestFit="1" customWidth="1"/>
    <col min="24" max="16384" width="9.140625" style="1"/>
  </cols>
  <sheetData>
    <row r="1" spans="1:23" ht="20.100000000000001" customHeight="1" x14ac:dyDescent="0.45">
      <c r="A1" s="32" t="s">
        <v>130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ht="20.100000000000001" customHeight="1" x14ac:dyDescent="0.45">
      <c r="A2" s="32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3" ht="20.100000000000001" customHeight="1" x14ac:dyDescent="0.45">
      <c r="A3" s="32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5" spans="1:23" ht="21" x14ac:dyDescent="0.45">
      <c r="A5" s="33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ht="21" x14ac:dyDescent="0.45">
      <c r="A6" s="33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8" spans="1:23" ht="21" x14ac:dyDescent="0.45">
      <c r="C8" s="27" t="s">
        <v>4</v>
      </c>
      <c r="D8" s="28"/>
      <c r="E8" s="28"/>
      <c r="F8" s="28"/>
      <c r="G8" s="28"/>
      <c r="I8" s="27" t="s">
        <v>5</v>
      </c>
      <c r="J8" s="28"/>
      <c r="K8" s="28"/>
      <c r="L8" s="28"/>
      <c r="M8" s="28"/>
      <c r="O8" s="27" t="s">
        <v>6</v>
      </c>
      <c r="P8" s="28"/>
      <c r="Q8" s="28"/>
      <c r="R8" s="28"/>
      <c r="S8" s="28"/>
      <c r="T8" s="28"/>
      <c r="U8" s="28"/>
      <c r="V8" s="28"/>
      <c r="W8" s="28"/>
    </row>
    <row r="9" spans="1:23" ht="18.75" x14ac:dyDescent="0.45">
      <c r="A9" s="29" t="s">
        <v>7</v>
      </c>
      <c r="C9" s="29" t="s">
        <v>8</v>
      </c>
      <c r="E9" s="29" t="s">
        <v>9</v>
      </c>
      <c r="G9" s="29" t="s">
        <v>10</v>
      </c>
      <c r="I9" s="29" t="s">
        <v>11</v>
      </c>
      <c r="J9" s="26"/>
      <c r="L9" s="29" t="s">
        <v>12</v>
      </c>
      <c r="M9" s="26"/>
      <c r="O9" s="29" t="s">
        <v>8</v>
      </c>
      <c r="Q9" s="31" t="s">
        <v>13</v>
      </c>
      <c r="S9" s="29" t="s">
        <v>9</v>
      </c>
      <c r="U9" s="29" t="s">
        <v>10</v>
      </c>
      <c r="W9" s="31" t="s">
        <v>14</v>
      </c>
    </row>
    <row r="10" spans="1:23" ht="18.75" x14ac:dyDescent="0.45">
      <c r="A10" s="30"/>
      <c r="C10" s="30"/>
      <c r="E10" s="30"/>
      <c r="G10" s="30"/>
      <c r="I10" s="13" t="s">
        <v>8</v>
      </c>
      <c r="J10" s="13" t="s">
        <v>9</v>
      </c>
      <c r="L10" s="13" t="s">
        <v>8</v>
      </c>
      <c r="M10" s="13" t="s">
        <v>15</v>
      </c>
      <c r="O10" s="30"/>
      <c r="Q10" s="30"/>
      <c r="S10" s="30"/>
      <c r="U10" s="30"/>
      <c r="W10" s="30"/>
    </row>
    <row r="11" spans="1:23" ht="37.5" x14ac:dyDescent="0.45">
      <c r="A11" s="14" t="s">
        <v>16</v>
      </c>
      <c r="C11" s="8">
        <v>1977489194</v>
      </c>
      <c r="E11" s="8">
        <v>13970161869281</v>
      </c>
      <c r="G11" s="8">
        <v>14424700006152</v>
      </c>
      <c r="I11" s="8">
        <v>10835092</v>
      </c>
      <c r="J11" s="8">
        <v>70724399166</v>
      </c>
      <c r="L11" s="8">
        <v>388322</v>
      </c>
      <c r="M11" s="8">
        <v>2593474225</v>
      </c>
      <c r="O11" s="8">
        <v>1987935964</v>
      </c>
      <c r="Q11" s="8">
        <v>6050</v>
      </c>
      <c r="S11" s="8">
        <v>14038143147373</v>
      </c>
      <c r="U11" s="8">
        <v>12017872052638</v>
      </c>
      <c r="W11" s="9">
        <v>0.98744766463062972</v>
      </c>
    </row>
    <row r="12" spans="1:23" ht="18.75" x14ac:dyDescent="0.45">
      <c r="A12" s="4" t="s">
        <v>17</v>
      </c>
      <c r="C12" s="4">
        <f>SUM(C11:$C$11)</f>
        <v>1977489194</v>
      </c>
      <c r="E12" s="4">
        <f>SUM(E11:$E$11)</f>
        <v>13970161869281</v>
      </c>
      <c r="G12" s="4">
        <f>SUM(G11:$G$11)</f>
        <v>14424700006152</v>
      </c>
      <c r="I12" s="4">
        <f>SUM(I11:$I$11)</f>
        <v>10835092</v>
      </c>
      <c r="J12" s="4">
        <f>SUM(J11:$J$11)</f>
        <v>70724399166</v>
      </c>
      <c r="L12" s="4">
        <f>SUM(L11:$L$11)</f>
        <v>388322</v>
      </c>
      <c r="M12" s="4">
        <f>SUM(M11:$M$11)</f>
        <v>2593474225</v>
      </c>
      <c r="O12" s="4">
        <f>SUM(O11:$O$11)</f>
        <v>1987935964</v>
      </c>
      <c r="Q12" s="4">
        <f>SUM(Q11:$Q$11)</f>
        <v>6050</v>
      </c>
      <c r="S12" s="4">
        <f>SUM(S11:$S$11)</f>
        <v>14038143147373</v>
      </c>
      <c r="U12" s="4">
        <f>SUM(U11:$U$11)</f>
        <v>12017872052638</v>
      </c>
      <c r="W12" s="10">
        <f>SUM(W11:$W$11)</f>
        <v>0.98744766463062972</v>
      </c>
    </row>
    <row r="13" spans="1:23" ht="18.75" x14ac:dyDescent="0.45">
      <c r="C13" s="5"/>
      <c r="E13" s="5"/>
      <c r="G13" s="5"/>
      <c r="I13" s="5"/>
      <c r="J13" s="5"/>
      <c r="L13" s="5"/>
      <c r="M13" s="5"/>
      <c r="O13" s="5"/>
      <c r="Q13" s="5"/>
      <c r="S13" s="5"/>
      <c r="U13" s="5"/>
      <c r="W13" s="5"/>
    </row>
  </sheetData>
  <sheetProtection algorithmName="SHA-512" hashValue="AM6Gwp3qmQSTaYrGorU2VIx9fh3/FcnACT16GWOir6OoIsiLocPYWJCud2L0f74wKSizMAyzCEHot/Ji/M4ILQ==" saltValue="/wyVARbwHMMqHZ8oplLebQ==" spinCount="100000" sheet="1" objects="1" scenarios="1"/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G17"/>
  <sheetViews>
    <sheetView rightToLeft="1" tabSelected="1" view="pageBreakPreview" zoomScale="70" zoomScaleNormal="100" zoomScaleSheetLayoutView="70" workbookViewId="0">
      <selection activeCell="W29" sqref="W29:W30"/>
    </sheetView>
  </sheetViews>
  <sheetFormatPr defaultRowHeight="18" x14ac:dyDescent="0.45"/>
  <cols>
    <col min="1" max="1" width="27.7109375" style="1" bestFit="1" customWidth="1"/>
    <col min="2" max="2" width="1.42578125" style="1" customWidth="1"/>
    <col min="3" max="3" width="17.7109375" style="1" bestFit="1" customWidth="1"/>
    <col min="4" max="4" width="1.42578125" style="1" customWidth="1"/>
    <col min="5" max="5" width="25.140625" style="1" bestFit="1" customWidth="1"/>
    <col min="6" max="6" width="1.42578125" style="1" customWidth="1"/>
    <col min="7" max="7" width="14" style="1" bestFit="1" customWidth="1"/>
    <col min="8" max="8" width="1.42578125" style="1" customWidth="1"/>
    <col min="9" max="9" width="12" style="1" bestFit="1" customWidth="1"/>
    <col min="10" max="10" width="1.42578125" style="1" customWidth="1"/>
    <col min="11" max="11" width="11.85546875" style="1" bestFit="1" customWidth="1"/>
    <col min="12" max="12" width="1.42578125" style="1" customWidth="1"/>
    <col min="13" max="13" width="11.85546875" style="1" bestFit="1" customWidth="1"/>
    <col min="14" max="14" width="1.42578125" style="1" customWidth="1"/>
    <col min="15" max="15" width="20.140625" style="1" bestFit="1" customWidth="1"/>
    <col min="16" max="16" width="1.42578125" style="1" customWidth="1"/>
    <col min="17" max="17" width="20.140625" style="1" bestFit="1" customWidth="1"/>
    <col min="18" max="18" width="1.42578125" style="1" customWidth="1"/>
    <col min="19" max="19" width="5.42578125" style="1" bestFit="1" customWidth="1"/>
    <col min="20" max="20" width="11.85546875" style="1" bestFit="1" customWidth="1"/>
    <col min="21" max="21" width="1.42578125" style="1" customWidth="1"/>
    <col min="22" max="22" width="10.5703125" style="1" bestFit="1" customWidth="1"/>
    <col min="23" max="23" width="17.28515625" style="1" bestFit="1" customWidth="1"/>
    <col min="24" max="24" width="1.42578125" style="1" customWidth="1"/>
    <col min="25" max="25" width="11.85546875" style="1" bestFit="1" customWidth="1"/>
    <col min="26" max="26" width="1.42578125" style="1" customWidth="1"/>
    <col min="27" max="27" width="15.42578125" style="1" bestFit="1" customWidth="1"/>
    <col min="28" max="28" width="1.42578125" style="1" customWidth="1"/>
    <col min="29" max="29" width="20.140625" style="1" bestFit="1" customWidth="1"/>
    <col min="30" max="30" width="1.42578125" style="1" customWidth="1"/>
    <col min="31" max="31" width="20.140625" style="1" bestFit="1" customWidth="1"/>
    <col min="32" max="32" width="1.42578125" style="1" customWidth="1"/>
    <col min="33" max="33" width="16.85546875" style="1" bestFit="1" customWidth="1"/>
    <col min="34" max="16384" width="9.140625" style="1"/>
  </cols>
  <sheetData>
    <row r="1" spans="1:33" ht="20.100000000000001" customHeight="1" x14ac:dyDescent="0.45">
      <c r="A1" s="32" t="s">
        <v>130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</row>
    <row r="2" spans="1:33" ht="20.100000000000001" customHeight="1" x14ac:dyDescent="0.45">
      <c r="A2" s="32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33" ht="20.100000000000001" customHeight="1" x14ac:dyDescent="0.45">
      <c r="A3" s="32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</row>
    <row r="5" spans="1:33" ht="21" x14ac:dyDescent="0.45">
      <c r="A5" s="33" t="s">
        <v>18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7" spans="1:33" ht="21" x14ac:dyDescent="0.45">
      <c r="C7" s="27" t="s">
        <v>19</v>
      </c>
      <c r="D7" s="28"/>
      <c r="E7" s="28"/>
      <c r="F7" s="28"/>
      <c r="G7" s="28"/>
      <c r="H7" s="28"/>
      <c r="I7" s="28"/>
      <c r="J7" s="28"/>
      <c r="K7" s="28"/>
      <c r="L7" s="28"/>
      <c r="M7" s="27" t="s">
        <v>4</v>
      </c>
      <c r="N7" s="28"/>
      <c r="O7" s="28"/>
      <c r="P7" s="28"/>
      <c r="Q7" s="28"/>
      <c r="S7" s="27" t="s">
        <v>5</v>
      </c>
      <c r="T7" s="28"/>
      <c r="U7" s="28"/>
      <c r="V7" s="28"/>
      <c r="W7" s="28"/>
      <c r="Y7" s="27" t="s">
        <v>6</v>
      </c>
      <c r="Z7" s="28"/>
      <c r="AA7" s="28"/>
      <c r="AB7" s="28"/>
      <c r="AC7" s="28"/>
      <c r="AD7" s="28"/>
      <c r="AE7" s="28"/>
      <c r="AF7" s="28"/>
      <c r="AG7" s="28"/>
    </row>
    <row r="8" spans="1:33" ht="18.75" customHeight="1" x14ac:dyDescent="0.45">
      <c r="A8" s="29" t="s">
        <v>20</v>
      </c>
      <c r="C8" s="31" t="s">
        <v>21</v>
      </c>
      <c r="E8" s="31" t="s">
        <v>22</v>
      </c>
      <c r="G8" s="31" t="s">
        <v>23</v>
      </c>
      <c r="I8" s="31" t="s">
        <v>24</v>
      </c>
      <c r="K8" s="31" t="s">
        <v>25</v>
      </c>
      <c r="M8" s="29" t="s">
        <v>8</v>
      </c>
      <c r="O8" s="29" t="s">
        <v>9</v>
      </c>
      <c r="Q8" s="29" t="s">
        <v>10</v>
      </c>
      <c r="S8" s="29" t="s">
        <v>11</v>
      </c>
      <c r="T8" s="26"/>
      <c r="V8" s="29" t="s">
        <v>12</v>
      </c>
      <c r="W8" s="26"/>
      <c r="Y8" s="29" t="s">
        <v>8</v>
      </c>
      <c r="AA8" s="31" t="s">
        <v>26</v>
      </c>
      <c r="AC8" s="29" t="s">
        <v>9</v>
      </c>
      <c r="AE8" s="29" t="s">
        <v>10</v>
      </c>
      <c r="AG8" s="31" t="s">
        <v>14</v>
      </c>
    </row>
    <row r="9" spans="1:33" ht="18.75" x14ac:dyDescent="0.45">
      <c r="A9" s="30"/>
      <c r="C9" s="30"/>
      <c r="E9" s="30"/>
      <c r="G9" s="30"/>
      <c r="I9" s="30"/>
      <c r="K9" s="30"/>
      <c r="M9" s="30"/>
      <c r="O9" s="30"/>
      <c r="Q9" s="30"/>
      <c r="S9" s="13" t="s">
        <v>8</v>
      </c>
      <c r="T9" s="13" t="s">
        <v>9</v>
      </c>
      <c r="V9" s="13" t="s">
        <v>8</v>
      </c>
      <c r="W9" s="13" t="s">
        <v>15</v>
      </c>
      <c r="Y9" s="30"/>
      <c r="AA9" s="30"/>
      <c r="AC9" s="30"/>
      <c r="AE9" s="30"/>
      <c r="AG9" s="30"/>
    </row>
    <row r="10" spans="1:33" ht="18.75" x14ac:dyDescent="0.45">
      <c r="A10" s="14" t="s">
        <v>27</v>
      </c>
      <c r="C10" s="7" t="s">
        <v>28</v>
      </c>
      <c r="E10" s="7" t="s">
        <v>29</v>
      </c>
      <c r="G10" s="7" t="s">
        <v>30</v>
      </c>
      <c r="I10" s="7" t="s">
        <v>31</v>
      </c>
      <c r="K10" s="7" t="s">
        <v>32</v>
      </c>
      <c r="M10" s="8">
        <v>24920</v>
      </c>
      <c r="O10" s="8">
        <v>24681310019</v>
      </c>
      <c r="Q10" s="8">
        <v>24901933000</v>
      </c>
      <c r="S10" s="16">
        <v>0</v>
      </c>
      <c r="T10" s="16">
        <v>0</v>
      </c>
      <c r="V10" s="16">
        <v>0</v>
      </c>
      <c r="W10" s="16">
        <v>0</v>
      </c>
      <c r="X10" s="7"/>
      <c r="Y10" s="8">
        <v>24920</v>
      </c>
      <c r="AA10" s="8">
        <v>1000000</v>
      </c>
      <c r="AC10" s="8">
        <v>24681310019</v>
      </c>
      <c r="AE10" s="8">
        <v>24901933000</v>
      </c>
      <c r="AG10" s="9">
        <v>2.0460656826714087E-3</v>
      </c>
    </row>
    <row r="11" spans="1:33" ht="37.5" x14ac:dyDescent="0.45">
      <c r="A11" s="14" t="s">
        <v>33</v>
      </c>
      <c r="C11" s="7" t="s">
        <v>28</v>
      </c>
      <c r="E11" s="7" t="s">
        <v>29</v>
      </c>
      <c r="G11" s="7" t="s">
        <v>34</v>
      </c>
      <c r="I11" s="7" t="s">
        <v>35</v>
      </c>
      <c r="K11" s="7" t="s">
        <v>32</v>
      </c>
      <c r="M11" s="8">
        <v>2100</v>
      </c>
      <c r="O11" s="8">
        <v>2096044286</v>
      </c>
      <c r="Q11" s="8">
        <v>2098477500</v>
      </c>
      <c r="S11" s="16">
        <v>0</v>
      </c>
      <c r="T11" s="16">
        <v>0</v>
      </c>
      <c r="V11" s="16">
        <v>0</v>
      </c>
      <c r="W11" s="16">
        <v>0</v>
      </c>
      <c r="X11" s="7"/>
      <c r="Y11" s="8">
        <v>2100</v>
      </c>
      <c r="AA11" s="8">
        <v>1000000</v>
      </c>
      <c r="AC11" s="8">
        <v>2096044286</v>
      </c>
      <c r="AE11" s="8">
        <v>2098477500</v>
      </c>
      <c r="AG11" s="9">
        <v>1.7242126539365803E-4</v>
      </c>
    </row>
    <row r="12" spans="1:33" ht="37.5" x14ac:dyDescent="0.45">
      <c r="A12" s="14" t="s">
        <v>36</v>
      </c>
      <c r="C12" s="7" t="s">
        <v>28</v>
      </c>
      <c r="E12" s="7" t="s">
        <v>37</v>
      </c>
      <c r="G12" s="7" t="s">
        <v>38</v>
      </c>
      <c r="I12" s="7" t="s">
        <v>39</v>
      </c>
      <c r="K12" s="7" t="s">
        <v>40</v>
      </c>
      <c r="M12" s="8">
        <v>16000</v>
      </c>
      <c r="O12" s="8">
        <v>14710486293</v>
      </c>
      <c r="Q12" s="8">
        <v>11945573176</v>
      </c>
      <c r="S12" s="16">
        <v>0</v>
      </c>
      <c r="T12" s="16">
        <v>0</v>
      </c>
      <c r="V12" s="16">
        <v>0</v>
      </c>
      <c r="W12" s="16">
        <v>0</v>
      </c>
      <c r="X12" s="7"/>
      <c r="Y12" s="8">
        <v>16000</v>
      </c>
      <c r="AA12" s="8">
        <v>823710</v>
      </c>
      <c r="AC12" s="8">
        <v>14710486293</v>
      </c>
      <c r="AE12" s="8">
        <v>13169804964</v>
      </c>
      <c r="AG12" s="9">
        <v>1.0820961563231242E-3</v>
      </c>
    </row>
    <row r="13" spans="1:33" ht="18.75" x14ac:dyDescent="0.45">
      <c r="A13" s="14" t="s">
        <v>41</v>
      </c>
      <c r="C13" s="7" t="s">
        <v>42</v>
      </c>
      <c r="E13" s="7" t="s">
        <v>29</v>
      </c>
      <c r="G13" s="7" t="s">
        <v>43</v>
      </c>
      <c r="I13" s="7" t="s">
        <v>44</v>
      </c>
      <c r="K13" s="7" t="s">
        <v>40</v>
      </c>
      <c r="M13" s="8">
        <v>2810</v>
      </c>
      <c r="O13" s="8">
        <v>2724957615</v>
      </c>
      <c r="Q13" s="8">
        <v>2828559157</v>
      </c>
      <c r="S13" s="16">
        <v>0</v>
      </c>
      <c r="T13" s="16">
        <v>0</v>
      </c>
      <c r="V13" s="16">
        <v>0</v>
      </c>
      <c r="W13" s="16">
        <v>0</v>
      </c>
      <c r="X13" s="7"/>
      <c r="Y13" s="8">
        <v>2810</v>
      </c>
      <c r="AA13" s="8">
        <v>1007335</v>
      </c>
      <c r="AC13" s="8">
        <v>2724957615</v>
      </c>
      <c r="AE13" s="8">
        <v>2828559157</v>
      </c>
      <c r="AG13" s="9">
        <v>2.3240837659243839E-4</v>
      </c>
    </row>
    <row r="14" spans="1:33" ht="18.75" x14ac:dyDescent="0.45">
      <c r="A14" s="14" t="s">
        <v>45</v>
      </c>
      <c r="C14" s="7" t="s">
        <v>42</v>
      </c>
      <c r="E14" s="7" t="s">
        <v>29</v>
      </c>
      <c r="G14" s="7" t="s">
        <v>46</v>
      </c>
      <c r="I14" s="7" t="s">
        <v>47</v>
      </c>
      <c r="K14" s="7" t="s">
        <v>40</v>
      </c>
      <c r="M14" s="8">
        <v>19000</v>
      </c>
      <c r="O14" s="8">
        <v>19009840035</v>
      </c>
      <c r="Q14" s="8">
        <v>18986225000</v>
      </c>
      <c r="S14" s="16">
        <v>0</v>
      </c>
      <c r="T14" s="16">
        <v>0</v>
      </c>
      <c r="V14" s="16">
        <v>0</v>
      </c>
      <c r="W14" s="16">
        <v>0</v>
      </c>
      <c r="X14" s="7"/>
      <c r="Y14" s="8">
        <v>19000</v>
      </c>
      <c r="AA14" s="8">
        <v>1000000</v>
      </c>
      <c r="AC14" s="8">
        <v>19009840035</v>
      </c>
      <c r="AE14" s="8">
        <v>18986225000</v>
      </c>
      <c r="AG14" s="9">
        <v>1.5600019249902392E-3</v>
      </c>
    </row>
    <row r="15" spans="1:33" ht="37.5" x14ac:dyDescent="0.45">
      <c r="A15" s="14" t="s">
        <v>48</v>
      </c>
      <c r="C15" s="7" t="s">
        <v>28</v>
      </c>
      <c r="E15" s="7" t="s">
        <v>37</v>
      </c>
      <c r="G15" s="7" t="s">
        <v>49</v>
      </c>
      <c r="I15" s="7" t="s">
        <v>50</v>
      </c>
      <c r="K15" s="7" t="s">
        <v>51</v>
      </c>
      <c r="M15" s="8">
        <v>21500</v>
      </c>
      <c r="O15" s="8">
        <v>20782132103</v>
      </c>
      <c r="Q15" s="8">
        <v>16618193069</v>
      </c>
      <c r="S15" s="16">
        <v>0</v>
      </c>
      <c r="T15" s="16">
        <v>0</v>
      </c>
      <c r="V15" s="8">
        <v>1000</v>
      </c>
      <c r="W15" s="8">
        <v>812910213</v>
      </c>
      <c r="Y15" s="8">
        <v>20500</v>
      </c>
      <c r="AA15" s="8">
        <v>813500</v>
      </c>
      <c r="AC15" s="8">
        <v>19815521308</v>
      </c>
      <c r="AE15" s="8">
        <v>16664659356</v>
      </c>
      <c r="AG15" s="9">
        <v>1.3692506369574048E-3</v>
      </c>
    </row>
    <row r="16" spans="1:33" ht="19.5" thickBot="1" x14ac:dyDescent="0.5">
      <c r="A16" s="4" t="s">
        <v>17</v>
      </c>
      <c r="M16" s="4">
        <f>SUM(M10:$M$15)</f>
        <v>86330</v>
      </c>
      <c r="O16" s="4">
        <f>SUM(O10:$O$15)</f>
        <v>84004770351</v>
      </c>
      <c r="Q16" s="4">
        <f>SUM(Q10:$Q$15)</f>
        <v>77378960902</v>
      </c>
      <c r="S16" s="17">
        <v>0</v>
      </c>
      <c r="T16" s="17">
        <v>0</v>
      </c>
      <c r="V16" s="4">
        <f>SUM(V10:$V$15)</f>
        <v>1000</v>
      </c>
      <c r="W16" s="4">
        <f>SUM(W10:$W$15)</f>
        <v>812910213</v>
      </c>
      <c r="Y16" s="4">
        <f>SUM(Y10:$Y$15)</f>
        <v>85330</v>
      </c>
      <c r="AA16" s="4">
        <f>SUM(AA10:$AA$15)</f>
        <v>5644545</v>
      </c>
      <c r="AC16" s="4">
        <f>SUM(AC10:$AC$15)</f>
        <v>83038159556</v>
      </c>
      <c r="AE16" s="4">
        <f>SUM(AE10:$AE$15)</f>
        <v>78649658977</v>
      </c>
      <c r="AG16" s="10">
        <f>SUM(AG10:$AG$15)</f>
        <v>6.4622440429282736E-3</v>
      </c>
    </row>
    <row r="17" spans="13:33" ht="19.5" thickTop="1" x14ac:dyDescent="0.45">
      <c r="M17" s="5"/>
      <c r="O17" s="5"/>
      <c r="Q17" s="5"/>
      <c r="S17" s="5"/>
      <c r="T17" s="5"/>
      <c r="V17" s="5"/>
      <c r="W17" s="5"/>
      <c r="Y17" s="5"/>
      <c r="AA17" s="5"/>
      <c r="AC17" s="5"/>
      <c r="AE17" s="5"/>
      <c r="AG17" s="5"/>
    </row>
  </sheetData>
  <sheetProtection algorithmName="SHA-512" hashValue="jExwj6DNKljvTTqyfDPYFbltwb5IIBMjfKL28UnO744b2P6SZqF6z93JvoM/pcrLmYJhzK7zgd/RsBty3Apegw==" saltValue="UyIxdjMW9HByNzD5bhEzfw==" spinCount="100000" sheet="1" objects="1" scenarios="1"/>
  <mergeCells count="24">
    <mergeCell ref="A1:AG1"/>
    <mergeCell ref="A2:AG2"/>
    <mergeCell ref="A3:AG3"/>
    <mergeCell ref="A5:AG5"/>
    <mergeCell ref="C7:L7"/>
    <mergeCell ref="M7:Q7"/>
    <mergeCell ref="S7:W7"/>
    <mergeCell ref="Y7:AG7"/>
    <mergeCell ref="K8:K9"/>
    <mergeCell ref="M8:M9"/>
    <mergeCell ref="O8:O9"/>
    <mergeCell ref="Q8:Q9"/>
    <mergeCell ref="A8:A9"/>
    <mergeCell ref="C8:C9"/>
    <mergeCell ref="E8:E9"/>
    <mergeCell ref="G8:G9"/>
    <mergeCell ref="I8:I9"/>
    <mergeCell ref="AE8:AE9"/>
    <mergeCell ref="AG8:AG9"/>
    <mergeCell ref="S8:T8"/>
    <mergeCell ref="V8:W8"/>
    <mergeCell ref="Y8:Y9"/>
    <mergeCell ref="AA8:AA9"/>
    <mergeCell ref="AC8:AC9"/>
  </mergeCells>
  <pageMargins left="0.7" right="0.7" top="0.75" bottom="0.75" header="0.3" footer="0.3"/>
  <pageSetup paperSize="9"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15"/>
  <sheetViews>
    <sheetView rightToLeft="1" view="pageBreakPreview" zoomScale="60" zoomScaleNormal="100" workbookViewId="0">
      <selection activeCell="I51" sqref="I51"/>
    </sheetView>
  </sheetViews>
  <sheetFormatPr defaultRowHeight="18" x14ac:dyDescent="0.45"/>
  <cols>
    <col min="1" max="1" width="28.28515625" style="1" bestFit="1" customWidth="1"/>
    <col min="2" max="2" width="1.42578125" style="1" customWidth="1"/>
    <col min="3" max="3" width="20.5703125" style="1" bestFit="1" customWidth="1"/>
    <col min="4" max="4" width="1.42578125" style="1" customWidth="1"/>
    <col min="5" max="5" width="10.140625" style="1" bestFit="1" customWidth="1"/>
    <col min="6" max="6" width="1.42578125" style="1" customWidth="1"/>
    <col min="7" max="7" width="14.85546875" style="1" bestFit="1" customWidth="1"/>
    <col min="8" max="8" width="1.42578125" style="1" customWidth="1"/>
    <col min="9" max="9" width="17.28515625" style="1" bestFit="1" customWidth="1"/>
    <col min="10" max="10" width="1.42578125" style="1" customWidth="1"/>
    <col min="11" max="11" width="21.5703125" style="1" bestFit="1" customWidth="1"/>
    <col min="12" max="12" width="1.42578125" style="1" customWidth="1"/>
    <col min="13" max="13" width="19.7109375" style="1" bestFit="1" customWidth="1"/>
    <col min="14" max="14" width="1.42578125" style="1" customWidth="1"/>
    <col min="15" max="15" width="21.28515625" style="1" bestFit="1" customWidth="1"/>
    <col min="16" max="16" width="1.42578125" style="1" customWidth="1"/>
    <col min="17" max="17" width="19.7109375" style="1" bestFit="1" customWidth="1"/>
    <col min="18" max="18" width="1.42578125" style="1" customWidth="1"/>
    <col min="19" max="19" width="16.85546875" style="1" bestFit="1" customWidth="1"/>
    <col min="20" max="16384" width="9.140625" style="1"/>
  </cols>
  <sheetData>
    <row r="1" spans="1:19" ht="20.100000000000001" customHeight="1" x14ac:dyDescent="0.45">
      <c r="A1" s="32" t="s">
        <v>130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20.100000000000001" customHeight="1" x14ac:dyDescent="0.45">
      <c r="A2" s="32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0.100000000000001" customHeight="1" x14ac:dyDescent="0.45">
      <c r="A3" s="32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5" spans="1:19" ht="21" x14ac:dyDescent="0.45">
      <c r="A5" s="33" t="s">
        <v>52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7" spans="1:19" ht="21" x14ac:dyDescent="0.45">
      <c r="C7" s="27" t="s">
        <v>53</v>
      </c>
      <c r="D7" s="28"/>
      <c r="E7" s="28"/>
      <c r="F7" s="28"/>
      <c r="G7" s="28"/>
      <c r="H7" s="28"/>
      <c r="I7" s="28"/>
      <c r="K7" s="2" t="s">
        <v>4</v>
      </c>
      <c r="M7" s="27" t="s">
        <v>5</v>
      </c>
      <c r="N7" s="28"/>
      <c r="O7" s="28"/>
      <c r="Q7" s="27" t="s">
        <v>6</v>
      </c>
      <c r="R7" s="28"/>
      <c r="S7" s="28"/>
    </row>
    <row r="8" spans="1:19" ht="42" x14ac:dyDescent="0.45">
      <c r="A8" s="2" t="s">
        <v>54</v>
      </c>
      <c r="C8" s="2" t="s">
        <v>55</v>
      </c>
      <c r="E8" s="2" t="s">
        <v>56</v>
      </c>
      <c r="G8" s="3" t="s">
        <v>57</v>
      </c>
      <c r="I8" s="3" t="s">
        <v>58</v>
      </c>
      <c r="K8" s="2" t="s">
        <v>59</v>
      </c>
      <c r="M8" s="2" t="s">
        <v>60</v>
      </c>
      <c r="O8" s="2" t="s">
        <v>61</v>
      </c>
      <c r="Q8" s="2" t="s">
        <v>59</v>
      </c>
      <c r="S8" s="3" t="s">
        <v>14</v>
      </c>
    </row>
    <row r="9" spans="1:19" ht="18.75" x14ac:dyDescent="0.45">
      <c r="A9" s="14" t="s">
        <v>62</v>
      </c>
      <c r="C9" s="7" t="s">
        <v>63</v>
      </c>
      <c r="E9" s="6" t="s">
        <v>64</v>
      </c>
      <c r="G9" s="7" t="s">
        <v>65</v>
      </c>
      <c r="I9" s="16">
        <v>8</v>
      </c>
      <c r="K9" s="8">
        <v>350428708812</v>
      </c>
      <c r="M9" s="8">
        <v>68593686287</v>
      </c>
      <c r="O9" s="8">
        <v>352547578146</v>
      </c>
      <c r="Q9" s="8">
        <v>66474816953</v>
      </c>
      <c r="S9" s="9">
        <v>5.461898950952798E-3</v>
      </c>
    </row>
    <row r="10" spans="1:19" ht="18.75" x14ac:dyDescent="0.45">
      <c r="A10" s="14" t="s">
        <v>66</v>
      </c>
      <c r="C10" s="7" t="s">
        <v>67</v>
      </c>
      <c r="E10" s="6" t="s">
        <v>64</v>
      </c>
      <c r="G10" s="7" t="s">
        <v>68</v>
      </c>
      <c r="I10" s="16">
        <v>8</v>
      </c>
      <c r="K10" s="8">
        <v>248250</v>
      </c>
      <c r="M10" s="16">
        <v>0</v>
      </c>
      <c r="O10" s="16">
        <v>0</v>
      </c>
      <c r="P10" s="7"/>
      <c r="Q10" s="8">
        <v>248250</v>
      </c>
      <c r="S10" s="9">
        <v>2.0397444878001123E-8</v>
      </c>
    </row>
    <row r="11" spans="1:19" ht="18.75" x14ac:dyDescent="0.45">
      <c r="A11" s="14" t="s">
        <v>69</v>
      </c>
      <c r="C11" s="7" t="s">
        <v>70</v>
      </c>
      <c r="E11" s="6" t="s">
        <v>71</v>
      </c>
      <c r="G11" s="7" t="s">
        <v>72</v>
      </c>
      <c r="I11" s="16" t="s">
        <v>131</v>
      </c>
      <c r="K11" s="8">
        <v>30000000</v>
      </c>
      <c r="M11" s="16">
        <v>0</v>
      </c>
      <c r="O11" s="16">
        <v>0</v>
      </c>
      <c r="P11" s="7"/>
      <c r="Q11" s="8">
        <v>30000000</v>
      </c>
      <c r="S11" s="9">
        <v>2.46494802151071E-6</v>
      </c>
    </row>
    <row r="12" spans="1:19" ht="18.75" x14ac:dyDescent="0.45">
      <c r="A12" s="14" t="s">
        <v>69</v>
      </c>
      <c r="C12" s="7" t="s">
        <v>73</v>
      </c>
      <c r="E12" s="6" t="s">
        <v>64</v>
      </c>
      <c r="G12" s="7" t="s">
        <v>74</v>
      </c>
      <c r="I12" s="16">
        <v>8</v>
      </c>
      <c r="K12" s="8">
        <v>1191325302</v>
      </c>
      <c r="M12" s="8">
        <v>1084735</v>
      </c>
      <c r="O12" s="16">
        <v>0</v>
      </c>
      <c r="Q12" s="8">
        <v>1192410037</v>
      </c>
      <c r="S12" s="9">
        <v>9.7974292051088751E-5</v>
      </c>
    </row>
    <row r="13" spans="1:19" ht="18.75" x14ac:dyDescent="0.45">
      <c r="A13" s="14" t="s">
        <v>75</v>
      </c>
      <c r="C13" s="7" t="s">
        <v>76</v>
      </c>
      <c r="E13" s="6" t="s">
        <v>64</v>
      </c>
      <c r="G13" s="7" t="s">
        <v>77</v>
      </c>
      <c r="I13" s="16">
        <v>8</v>
      </c>
      <c r="K13" s="8">
        <v>353922847</v>
      </c>
      <c r="M13" s="8">
        <v>2388615</v>
      </c>
      <c r="O13" s="16">
        <v>0</v>
      </c>
      <c r="Q13" s="8">
        <v>356311462</v>
      </c>
      <c r="S13" s="9">
        <v>2.9276307776616285E-5</v>
      </c>
    </row>
    <row r="14" spans="1:19" ht="18.75" x14ac:dyDescent="0.45">
      <c r="A14" s="4" t="s">
        <v>17</v>
      </c>
      <c r="K14" s="4">
        <f>SUM(K9:$K$13)</f>
        <v>352004205211</v>
      </c>
      <c r="M14" s="4">
        <f>SUM(M9:$M$13)</f>
        <v>68597159637</v>
      </c>
      <c r="O14" s="4">
        <f>SUM(O9:$O$13)</f>
        <v>352547578146</v>
      </c>
      <c r="Q14" s="4">
        <f>SUM(Q9:$Q$13)</f>
        <v>68053786702</v>
      </c>
      <c r="S14" s="10">
        <f>SUM(S9:$S$13)</f>
        <v>5.5916348962468925E-3</v>
      </c>
    </row>
    <row r="15" spans="1:19" ht="18.75" x14ac:dyDescent="0.45">
      <c r="K15" s="5"/>
      <c r="M15" s="5"/>
      <c r="O15" s="5"/>
      <c r="Q15" s="5"/>
      <c r="S15" s="5"/>
    </row>
  </sheetData>
  <sheetProtection algorithmName="SHA-512" hashValue="9oddZdxv1boIIiBv2ISlmc7Xt8En6uM41ZHveUhqx/qCGreRVolBRKKCaECrZTdVGTZRuzyfo7XcBY30UxviuA==" saltValue="J0zF9Xf/bRwiodWgs4lDcQ==" spinCount="100000" sheet="1" objects="1" scenario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16"/>
  <sheetViews>
    <sheetView rightToLeft="1" view="pageBreakPreview" zoomScale="89" zoomScaleNormal="100" zoomScaleSheetLayoutView="89" workbookViewId="0">
      <selection activeCell="C21" sqref="C21"/>
    </sheetView>
  </sheetViews>
  <sheetFormatPr defaultRowHeight="18" x14ac:dyDescent="0.45"/>
  <cols>
    <col min="1" max="1" width="53.7109375" style="1" bestFit="1" customWidth="1"/>
    <col min="2" max="2" width="1.42578125" style="1" customWidth="1"/>
    <col min="3" max="3" width="11.42578125" style="1" customWidth="1"/>
    <col min="4" max="4" width="1.42578125" style="1" customWidth="1"/>
    <col min="5" max="5" width="21.28515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6384" width="9.140625" style="1"/>
  </cols>
  <sheetData>
    <row r="1" spans="1:19" ht="20.100000000000001" customHeight="1" x14ac:dyDescent="0.45">
      <c r="A1" s="32" t="s">
        <v>130</v>
      </c>
      <c r="B1" s="26"/>
      <c r="C1" s="26"/>
      <c r="D1" s="26"/>
      <c r="E1" s="26"/>
      <c r="F1" s="26"/>
      <c r="G1" s="26"/>
      <c r="H1" s="26"/>
      <c r="I1" s="26"/>
    </row>
    <row r="2" spans="1:19" ht="20.100000000000001" customHeight="1" x14ac:dyDescent="0.45">
      <c r="A2" s="32" t="s">
        <v>78</v>
      </c>
      <c r="B2" s="26"/>
      <c r="C2" s="26"/>
      <c r="D2" s="26"/>
      <c r="E2" s="26"/>
      <c r="F2" s="26"/>
      <c r="G2" s="26"/>
      <c r="H2" s="26"/>
      <c r="I2" s="26"/>
    </row>
    <row r="3" spans="1:19" ht="20.100000000000001" customHeight="1" x14ac:dyDescent="0.45">
      <c r="A3" s="32" t="s">
        <v>1</v>
      </c>
      <c r="B3" s="26"/>
      <c r="C3" s="26"/>
      <c r="D3" s="26"/>
      <c r="E3" s="26"/>
      <c r="F3" s="26"/>
      <c r="G3" s="26"/>
      <c r="H3" s="26"/>
      <c r="I3" s="26"/>
    </row>
    <row r="5" spans="1:19" ht="21" x14ac:dyDescent="0.45">
      <c r="A5" s="33" t="s">
        <v>79</v>
      </c>
      <c r="B5" s="26"/>
      <c r="C5" s="26"/>
      <c r="D5" s="26"/>
      <c r="E5" s="26"/>
      <c r="F5" s="26"/>
      <c r="G5" s="26"/>
      <c r="H5" s="26"/>
      <c r="I5" s="26"/>
    </row>
    <row r="7" spans="1:19" ht="42" x14ac:dyDescent="0.45">
      <c r="A7" s="2" t="s">
        <v>80</v>
      </c>
      <c r="C7" s="2" t="s">
        <v>81</v>
      </c>
      <c r="E7" s="2" t="s">
        <v>59</v>
      </c>
      <c r="G7" s="3" t="s">
        <v>82</v>
      </c>
      <c r="I7" s="3" t="s">
        <v>83</v>
      </c>
    </row>
    <row r="8" spans="1:19" ht="21" x14ac:dyDescent="0.45">
      <c r="A8" s="12" t="s">
        <v>84</v>
      </c>
      <c r="C8" s="7" t="s">
        <v>85</v>
      </c>
      <c r="E8" s="8">
        <v>-2513683697428</v>
      </c>
      <c r="G8" s="9">
        <v>1.0049509267144012</v>
      </c>
      <c r="I8" s="9">
        <v>-0.20653665522262915</v>
      </c>
    </row>
    <row r="9" spans="1:19" ht="21" x14ac:dyDescent="0.45">
      <c r="A9" s="12" t="s">
        <v>86</v>
      </c>
      <c r="C9" s="7" t="s">
        <v>87</v>
      </c>
      <c r="E9" s="8">
        <v>9844565790</v>
      </c>
      <c r="G9" s="9">
        <v>-3.9357797975474069E-3</v>
      </c>
      <c r="I9" s="9">
        <v>8.0887809888975063E-4</v>
      </c>
    </row>
    <row r="10" spans="1:19" ht="21" x14ac:dyDescent="0.45">
      <c r="A10" s="12" t="s">
        <v>88</v>
      </c>
      <c r="C10" s="7" t="s">
        <v>89</v>
      </c>
      <c r="E10" s="8">
        <v>2539186927</v>
      </c>
      <c r="G10" s="9">
        <v>-1.0151469168538192E-3</v>
      </c>
      <c r="I10" s="9">
        <v>2.0863212639848366E-4</v>
      </c>
    </row>
    <row r="11" spans="1:19" ht="21" x14ac:dyDescent="0.45">
      <c r="A11" s="2" t="s">
        <v>17</v>
      </c>
      <c r="E11" s="4">
        <f>SUM(E8:$E$10)</f>
        <v>-2501299944711</v>
      </c>
      <c r="G11" s="10">
        <f>SUM(G8:$G$10)</f>
        <v>1</v>
      </c>
      <c r="I11" s="10">
        <f>SUM(I8:$I$10)</f>
        <v>-0.20551914499734092</v>
      </c>
    </row>
    <row r="12" spans="1:19" ht="18.75" x14ac:dyDescent="0.45">
      <c r="E12" s="5"/>
      <c r="G12" s="5"/>
      <c r="I12" s="5"/>
    </row>
    <row r="15" spans="1:19" x14ac:dyDescent="0.45">
      <c r="S15" s="15"/>
    </row>
    <row r="16" spans="1:19" x14ac:dyDescent="0.45">
      <c r="S16" s="15"/>
    </row>
  </sheetData>
  <sheetProtection algorithmName="SHA-512" hashValue="pUSon3jbI5FtDmsd5RmE7vwgYf4nZEKpx6MdY1NRi86Uk0i4m3qiiPi27o6gpZeiQL5zHtTRnsFOViepCh2xlg==" saltValue="FSLDOHb8diZlMwKzFKT7BQ==" spinCount="100000" sheet="1" objects="1" scenario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19"/>
  <sheetViews>
    <sheetView rightToLeft="1" view="pageBreakPreview" zoomScale="60" zoomScaleNormal="100" workbookViewId="0">
      <selection activeCell="I51" sqref="I51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 x14ac:dyDescent="0.45">
      <c r="A1" s="32" t="s">
        <v>130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20.100000000000001" customHeight="1" x14ac:dyDescent="0.45">
      <c r="A2" s="32" t="s">
        <v>78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0.100000000000001" customHeight="1" x14ac:dyDescent="0.45">
      <c r="A3" s="32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5" spans="1:19" ht="21" x14ac:dyDescent="0.45">
      <c r="A5" s="33" t="s">
        <v>93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7" spans="1:19" ht="21" x14ac:dyDescent="0.45">
      <c r="I7" s="27" t="s">
        <v>91</v>
      </c>
      <c r="J7" s="28"/>
      <c r="K7" s="28"/>
      <c r="L7" s="28"/>
      <c r="M7" s="28"/>
      <c r="O7" s="27" t="s">
        <v>6</v>
      </c>
      <c r="P7" s="28"/>
      <c r="Q7" s="28"/>
      <c r="R7" s="28"/>
      <c r="S7" s="28"/>
    </row>
    <row r="8" spans="1:19" ht="42" x14ac:dyDescent="0.45">
      <c r="A8" s="11" t="s">
        <v>80</v>
      </c>
      <c r="C8" s="3" t="s">
        <v>94</v>
      </c>
      <c r="E8" s="3" t="s">
        <v>24</v>
      </c>
      <c r="G8" s="3" t="s">
        <v>58</v>
      </c>
      <c r="I8" s="3" t="s">
        <v>95</v>
      </c>
      <c r="K8" s="3" t="s">
        <v>92</v>
      </c>
      <c r="M8" s="3" t="s">
        <v>96</v>
      </c>
      <c r="O8" s="3" t="s">
        <v>95</v>
      </c>
      <c r="Q8" s="3" t="s">
        <v>92</v>
      </c>
      <c r="S8" s="3" t="s">
        <v>96</v>
      </c>
    </row>
    <row r="9" spans="1:19" ht="37.5" x14ac:dyDescent="0.45">
      <c r="A9" s="6" t="s">
        <v>27</v>
      </c>
      <c r="C9" s="7" t="s">
        <v>97</v>
      </c>
      <c r="E9" s="7" t="s">
        <v>31</v>
      </c>
      <c r="G9" s="7" t="s">
        <v>32</v>
      </c>
      <c r="I9" s="8">
        <v>349149664</v>
      </c>
      <c r="K9" s="16">
        <v>0</v>
      </c>
      <c r="M9" s="8">
        <v>349149664</v>
      </c>
      <c r="O9" s="8">
        <v>1341528196</v>
      </c>
      <c r="Q9" s="16">
        <v>0</v>
      </c>
      <c r="S9" s="8">
        <v>1341528196</v>
      </c>
    </row>
    <row r="10" spans="1:19" ht="37.5" x14ac:dyDescent="0.45">
      <c r="A10" s="6" t="s">
        <v>33</v>
      </c>
      <c r="C10" s="7" t="s">
        <v>98</v>
      </c>
      <c r="E10" s="7" t="s">
        <v>35</v>
      </c>
      <c r="G10" s="7" t="s">
        <v>32</v>
      </c>
      <c r="I10" s="8">
        <v>28040690</v>
      </c>
      <c r="K10" s="16">
        <v>0</v>
      </c>
      <c r="M10" s="8">
        <v>28040690</v>
      </c>
      <c r="O10" s="8">
        <v>113592574</v>
      </c>
      <c r="Q10" s="16">
        <v>0</v>
      </c>
      <c r="S10" s="8">
        <v>113592574</v>
      </c>
    </row>
    <row r="11" spans="1:19" ht="37.5" x14ac:dyDescent="0.45">
      <c r="A11" s="6" t="s">
        <v>99</v>
      </c>
      <c r="C11" s="7" t="s">
        <v>100</v>
      </c>
      <c r="E11" s="7" t="s">
        <v>101</v>
      </c>
      <c r="G11" s="16">
        <v>8</v>
      </c>
      <c r="I11" s="8">
        <v>462761346</v>
      </c>
      <c r="K11" s="16">
        <v>0</v>
      </c>
      <c r="M11" s="8">
        <v>462761346</v>
      </c>
      <c r="O11" s="8">
        <v>2526459381</v>
      </c>
      <c r="Q11" s="16">
        <v>0</v>
      </c>
      <c r="S11" s="8">
        <v>2526459381</v>
      </c>
    </row>
    <row r="12" spans="1:19" ht="56.25" x14ac:dyDescent="0.45">
      <c r="A12" s="6" t="s">
        <v>102</v>
      </c>
      <c r="C12" s="7" t="s">
        <v>100</v>
      </c>
      <c r="E12" s="7" t="s">
        <v>101</v>
      </c>
      <c r="G12" s="16">
        <v>8</v>
      </c>
      <c r="I12" s="8">
        <v>2388615</v>
      </c>
      <c r="K12" s="16">
        <v>0</v>
      </c>
      <c r="M12" s="8">
        <v>2388615</v>
      </c>
      <c r="O12" s="8">
        <v>9313377</v>
      </c>
      <c r="Q12" s="16">
        <v>0</v>
      </c>
      <c r="S12" s="8">
        <v>9313377</v>
      </c>
    </row>
    <row r="13" spans="1:19" ht="37.5" x14ac:dyDescent="0.45">
      <c r="A13" s="6" t="s">
        <v>103</v>
      </c>
      <c r="C13" s="7" t="s">
        <v>100</v>
      </c>
      <c r="E13" s="7" t="s">
        <v>101</v>
      </c>
      <c r="G13" s="16">
        <v>8</v>
      </c>
      <c r="I13" s="8">
        <v>1084735</v>
      </c>
      <c r="K13" s="16">
        <v>0</v>
      </c>
      <c r="M13" s="8">
        <v>1084735</v>
      </c>
      <c r="O13" s="8">
        <v>3414169</v>
      </c>
      <c r="Q13" s="16">
        <v>0</v>
      </c>
      <c r="S13" s="8">
        <v>3414169</v>
      </c>
    </row>
    <row r="14" spans="1:19" ht="37.5" x14ac:dyDescent="0.45">
      <c r="A14" s="6" t="s">
        <v>36</v>
      </c>
      <c r="C14" s="7" t="s">
        <v>104</v>
      </c>
      <c r="E14" s="7" t="s">
        <v>39</v>
      </c>
      <c r="G14" s="7" t="s">
        <v>40</v>
      </c>
      <c r="I14" s="8">
        <v>249534893</v>
      </c>
      <c r="K14" s="16">
        <v>0</v>
      </c>
      <c r="M14" s="8">
        <v>249534893</v>
      </c>
      <c r="O14" s="8">
        <v>980810987</v>
      </c>
      <c r="Q14" s="16">
        <v>0</v>
      </c>
      <c r="S14" s="8">
        <v>980810987</v>
      </c>
    </row>
    <row r="15" spans="1:19" ht="37.5" x14ac:dyDescent="0.45">
      <c r="A15" s="6" t="s">
        <v>41</v>
      </c>
      <c r="C15" s="7" t="s">
        <v>105</v>
      </c>
      <c r="E15" s="7" t="s">
        <v>44</v>
      </c>
      <c r="G15" s="7" t="s">
        <v>40</v>
      </c>
      <c r="I15" s="8">
        <v>41781671</v>
      </c>
      <c r="K15" s="16">
        <v>0</v>
      </c>
      <c r="M15" s="8">
        <v>41781671</v>
      </c>
      <c r="O15" s="8">
        <v>170536088</v>
      </c>
      <c r="Q15" s="16">
        <v>0</v>
      </c>
      <c r="S15" s="8">
        <v>170536088</v>
      </c>
    </row>
    <row r="16" spans="1:19" ht="37.5" x14ac:dyDescent="0.45">
      <c r="A16" s="6" t="s">
        <v>45</v>
      </c>
      <c r="C16" s="7" t="s">
        <v>106</v>
      </c>
      <c r="E16" s="7" t="s">
        <v>47</v>
      </c>
      <c r="G16" s="7" t="s">
        <v>40</v>
      </c>
      <c r="I16" s="8">
        <v>282793669</v>
      </c>
      <c r="K16" s="16">
        <v>0</v>
      </c>
      <c r="M16" s="8">
        <v>282793669</v>
      </c>
      <c r="O16" s="8">
        <v>1153393269</v>
      </c>
      <c r="Q16" s="16">
        <v>0</v>
      </c>
      <c r="S16" s="8">
        <v>1153393269</v>
      </c>
    </row>
    <row r="17" spans="1:19" ht="37.5" x14ac:dyDescent="0.45">
      <c r="A17" s="6" t="s">
        <v>48</v>
      </c>
      <c r="C17" s="7" t="s">
        <v>107</v>
      </c>
      <c r="E17" s="7" t="s">
        <v>50</v>
      </c>
      <c r="G17" s="7" t="s">
        <v>51</v>
      </c>
      <c r="I17" s="8">
        <v>348089128</v>
      </c>
      <c r="K17" s="16">
        <v>0</v>
      </c>
      <c r="M17" s="8">
        <v>348089128</v>
      </c>
      <c r="O17" s="8">
        <v>1337345561</v>
      </c>
      <c r="Q17" s="16">
        <v>0</v>
      </c>
      <c r="S17" s="8">
        <v>1337345561</v>
      </c>
    </row>
    <row r="18" spans="1:19" ht="19.5" thickBot="1" x14ac:dyDescent="0.5">
      <c r="A18" s="4" t="s">
        <v>17</v>
      </c>
      <c r="I18" s="4">
        <f>SUM(I9:$I$17)</f>
        <v>1765624411</v>
      </c>
      <c r="K18" s="17">
        <v>0</v>
      </c>
      <c r="M18" s="4">
        <f>SUM(M9:$M$17)</f>
        <v>1765624411</v>
      </c>
      <c r="O18" s="4">
        <f>SUM(O9:$O$17)</f>
        <v>7636393602</v>
      </c>
      <c r="Q18" s="17">
        <v>0</v>
      </c>
      <c r="S18" s="4">
        <f>SUM(S9:$S$17)</f>
        <v>7636393602</v>
      </c>
    </row>
    <row r="19" spans="1:19" ht="19.5" thickTop="1" x14ac:dyDescent="0.45">
      <c r="I19" s="5"/>
      <c r="K19" s="5"/>
      <c r="M19" s="5"/>
      <c r="O19" s="5"/>
      <c r="Q19" s="5"/>
      <c r="S19" s="5"/>
    </row>
  </sheetData>
  <sheetProtection algorithmName="SHA-512" hashValue="dh69vIpTfkzvRsYjzc9Jv0TEJ+75QeSkWaJc58gZIthiz507CYuTXWh3gXb3s24/dcjz6/Ha2UgqqKYeZzJWTQ==" saltValue="0D2hXZld+i+mKsAhOvZIyQ==" spinCount="100000" sheet="1" objects="1" scenario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5"/>
  <sheetViews>
    <sheetView rightToLeft="1" view="pageBreakPreview" zoomScale="60" zoomScaleNormal="100" workbookViewId="0">
      <selection activeCell="I51" sqref="I51"/>
    </sheetView>
  </sheetViews>
  <sheetFormatPr defaultRowHeight="18" x14ac:dyDescent="0.45"/>
  <cols>
    <col min="1" max="1" width="29.42578125" style="1" bestFit="1" customWidth="1"/>
    <col min="2" max="2" width="1.42578125" style="1" customWidth="1"/>
    <col min="3" max="3" width="13" style="1" bestFit="1" customWidth="1"/>
    <col min="4" max="4" width="1.42578125" style="1" customWidth="1"/>
    <col min="5" max="5" width="19" style="1" bestFit="1" customWidth="1"/>
    <col min="6" max="6" width="1.42578125" style="1" customWidth="1"/>
    <col min="7" max="7" width="18.7109375" style="1" bestFit="1" customWidth="1"/>
    <col min="8" max="8" width="1.42578125" style="1" customWidth="1"/>
    <col min="9" max="9" width="19.85546875" style="1" bestFit="1" customWidth="1"/>
    <col min="10" max="10" width="1.42578125" style="1" customWidth="1"/>
    <col min="11" max="11" width="18.7109375" style="1" bestFit="1" customWidth="1"/>
    <col min="12" max="12" width="1.42578125" style="1" customWidth="1"/>
    <col min="13" max="13" width="24.42578125" style="1" bestFit="1" customWidth="1"/>
    <col min="14" max="14" width="1.42578125" style="1" customWidth="1"/>
    <col min="15" max="15" width="24.42578125" style="1" bestFit="1" customWidth="1"/>
    <col min="16" max="16" width="1.42578125" style="1" customWidth="1"/>
    <col min="17" max="17" width="19.85546875" style="1" bestFit="1" customWidth="1"/>
    <col min="18" max="16384" width="9.140625" style="1"/>
  </cols>
  <sheetData>
    <row r="1" spans="1:17" ht="20.100000000000001" customHeight="1" x14ac:dyDescent="0.45">
      <c r="A1" s="32" t="s">
        <v>130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20.100000000000001" customHeight="1" x14ac:dyDescent="0.45">
      <c r="A2" s="32" t="s">
        <v>78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0.100000000000001" customHeight="1" x14ac:dyDescent="0.45">
      <c r="A3" s="32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5" spans="1:17" ht="21" x14ac:dyDescent="0.45">
      <c r="A5" s="33" t="s">
        <v>108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7" spans="1:17" ht="21" x14ac:dyDescent="0.45">
      <c r="C7" s="27" t="s">
        <v>91</v>
      </c>
      <c r="D7" s="28"/>
      <c r="E7" s="28"/>
      <c r="F7" s="28"/>
      <c r="G7" s="28"/>
      <c r="H7" s="28"/>
      <c r="I7" s="28"/>
      <c r="K7" s="27" t="s">
        <v>6</v>
      </c>
      <c r="L7" s="28"/>
      <c r="M7" s="28"/>
      <c r="N7" s="28"/>
      <c r="O7" s="28"/>
      <c r="P7" s="28"/>
      <c r="Q7" s="28"/>
    </row>
    <row r="8" spans="1:17" ht="42" x14ac:dyDescent="0.45">
      <c r="A8" s="11" t="s">
        <v>80</v>
      </c>
      <c r="C8" s="3" t="s">
        <v>8</v>
      </c>
      <c r="E8" s="3" t="s">
        <v>10</v>
      </c>
      <c r="G8" s="3" t="s">
        <v>109</v>
      </c>
      <c r="I8" s="3" t="s">
        <v>110</v>
      </c>
      <c r="K8" s="3" t="s">
        <v>8</v>
      </c>
      <c r="M8" s="3" t="s">
        <v>10</v>
      </c>
      <c r="O8" s="3" t="s">
        <v>109</v>
      </c>
      <c r="Q8" s="3" t="s">
        <v>110</v>
      </c>
    </row>
    <row r="9" spans="1:17" ht="18.75" x14ac:dyDescent="0.45">
      <c r="A9" s="6" t="s">
        <v>36</v>
      </c>
      <c r="C9" s="16">
        <v>0</v>
      </c>
      <c r="E9" s="16">
        <v>0</v>
      </c>
      <c r="G9" s="16">
        <v>0</v>
      </c>
      <c r="J9" s="7"/>
      <c r="K9" s="8">
        <v>1000</v>
      </c>
      <c r="M9" s="8">
        <v>677198676</v>
      </c>
      <c r="O9" s="8">
        <v>644460746</v>
      </c>
      <c r="Q9" s="8">
        <v>32737930</v>
      </c>
    </row>
    <row r="10" spans="1:17" ht="18.75" x14ac:dyDescent="0.45">
      <c r="A10" s="6" t="s">
        <v>16</v>
      </c>
      <c r="C10" s="8">
        <v>388322</v>
      </c>
      <c r="E10" s="8">
        <v>2593474225</v>
      </c>
      <c r="G10" s="8">
        <v>2836304013</v>
      </c>
      <c r="I10" s="8">
        <v>-242829788</v>
      </c>
      <c r="K10" s="8">
        <v>2781342651</v>
      </c>
      <c r="M10" s="8">
        <v>20320879384253</v>
      </c>
      <c r="O10" s="8">
        <v>20328704409624</v>
      </c>
      <c r="Q10" s="8">
        <v>-7825025371</v>
      </c>
    </row>
    <row r="11" spans="1:17" ht="18.75" x14ac:dyDescent="0.45">
      <c r="A11" s="6" t="s">
        <v>48</v>
      </c>
      <c r="C11" s="8">
        <v>1000</v>
      </c>
      <c r="E11" s="8">
        <v>812910213</v>
      </c>
      <c r="G11" s="8">
        <v>728880962</v>
      </c>
      <c r="I11" s="8">
        <v>84029251</v>
      </c>
      <c r="K11" s="8">
        <v>1000</v>
      </c>
      <c r="M11" s="8">
        <v>812910213</v>
      </c>
      <c r="O11" s="8">
        <v>728880962</v>
      </c>
      <c r="Q11" s="8">
        <v>84029251</v>
      </c>
    </row>
    <row r="12" spans="1:17" ht="18.75" x14ac:dyDescent="0.45">
      <c r="A12" s="4" t="s">
        <v>17</v>
      </c>
      <c r="C12" s="4">
        <f>SUM(C9:$C$11)</f>
        <v>389322</v>
      </c>
      <c r="E12" s="4">
        <f>SUM(E9:$E$11)</f>
        <v>3406384438</v>
      </c>
      <c r="G12" s="4">
        <f>SUM(G9:$G$11)</f>
        <v>3565184975</v>
      </c>
      <c r="I12" s="4">
        <f>SUM(I9:$I$11)</f>
        <v>-158800537</v>
      </c>
      <c r="K12" s="4">
        <f>SUM(K9:$K$11)</f>
        <v>2781344651</v>
      </c>
      <c r="M12" s="4">
        <f>SUM(M9:$M$11)</f>
        <v>20322369493142</v>
      </c>
      <c r="O12" s="4">
        <f>SUM(O9:$O$11)</f>
        <v>20330077751332</v>
      </c>
      <c r="Q12" s="4">
        <f>SUM(Q9:$Q$11)</f>
        <v>-7708258190</v>
      </c>
    </row>
    <row r="13" spans="1:17" ht="18.75" x14ac:dyDescent="0.45">
      <c r="C13" s="5"/>
      <c r="E13" s="5"/>
      <c r="G13" s="5"/>
      <c r="I13" s="5"/>
      <c r="K13" s="5"/>
      <c r="M13" s="5"/>
      <c r="O13" s="5"/>
      <c r="Q13" s="5"/>
    </row>
    <row r="15" spans="1:17" ht="18.75" x14ac:dyDescent="0.45">
      <c r="A15" s="34" t="s">
        <v>111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6"/>
    </row>
  </sheetData>
  <sheetProtection algorithmName="SHA-512" hashValue="7bjV4l3rD+xPRN0aQIOjgnEu+WXHxRI1pXfhg7i98LEqIfjH2dPotO2WYxe/kRtb7f3MwTCWMq2nPJ9uBdNSKw==" saltValue="9HPio51KXtSgRAtURZDy+Q==" spinCount="100000" sheet="1" objects="1" scenarios="1"/>
  <mergeCells count="7">
    <mergeCell ref="A15:Q15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9"/>
  <sheetViews>
    <sheetView rightToLeft="1" view="pageBreakPreview" zoomScale="60" zoomScaleNormal="100" workbookViewId="0">
      <selection activeCell="I51" sqref="I51"/>
    </sheetView>
  </sheetViews>
  <sheetFormatPr defaultRowHeight="18" x14ac:dyDescent="0.45"/>
  <cols>
    <col min="1" max="1" width="30.140625" style="1" bestFit="1" customWidth="1"/>
    <col min="2" max="2" width="1.42578125" style="1" customWidth="1"/>
    <col min="3" max="3" width="19" style="1" bestFit="1" customWidth="1"/>
    <col min="4" max="4" width="1.42578125" style="1" customWidth="1"/>
    <col min="5" max="5" width="24.140625" style="1" bestFit="1" customWidth="1"/>
    <col min="6" max="6" width="1.42578125" style="1" customWidth="1"/>
    <col min="7" max="7" width="24.140625" style="1" bestFit="1" customWidth="1"/>
    <col min="8" max="8" width="1.42578125" style="1" customWidth="1"/>
    <col min="9" max="9" width="24" style="1" bestFit="1" customWidth="1"/>
    <col min="10" max="10" width="1.42578125" style="1" customWidth="1"/>
    <col min="11" max="11" width="19" style="1" bestFit="1" customWidth="1"/>
    <col min="12" max="12" width="1.42578125" style="1" customWidth="1"/>
    <col min="13" max="13" width="24.140625" style="1" bestFit="1" customWidth="1"/>
    <col min="14" max="14" width="1.42578125" style="1" customWidth="1"/>
    <col min="15" max="15" width="24.42578125" style="1" bestFit="1" customWidth="1"/>
    <col min="16" max="16" width="1.42578125" style="1" customWidth="1"/>
    <col min="17" max="17" width="24" style="1" bestFit="1" customWidth="1"/>
    <col min="18" max="16384" width="9.140625" style="1"/>
  </cols>
  <sheetData>
    <row r="1" spans="1:17" ht="20.100000000000001" customHeight="1" x14ac:dyDescent="0.45">
      <c r="A1" s="32" t="s">
        <v>130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20.100000000000001" customHeight="1" x14ac:dyDescent="0.45">
      <c r="A2" s="32" t="s">
        <v>78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0.100000000000001" customHeight="1" x14ac:dyDescent="0.45">
      <c r="A3" s="32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5" spans="1:17" ht="21" x14ac:dyDescent="0.45">
      <c r="A5" s="33" t="s">
        <v>112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7" spans="1:17" ht="21" x14ac:dyDescent="0.45">
      <c r="C7" s="27" t="s">
        <v>91</v>
      </c>
      <c r="D7" s="28"/>
      <c r="E7" s="28"/>
      <c r="F7" s="28"/>
      <c r="G7" s="28"/>
      <c r="H7" s="28"/>
      <c r="I7" s="28"/>
      <c r="K7" s="27" t="s">
        <v>6</v>
      </c>
      <c r="L7" s="28"/>
      <c r="M7" s="28"/>
      <c r="N7" s="28"/>
      <c r="O7" s="28"/>
      <c r="P7" s="28"/>
      <c r="Q7" s="28"/>
    </row>
    <row r="8" spans="1:17" ht="42" x14ac:dyDescent="0.45">
      <c r="A8" s="11" t="s">
        <v>80</v>
      </c>
      <c r="C8" s="3" t="s">
        <v>8</v>
      </c>
      <c r="E8" s="3" t="s">
        <v>10</v>
      </c>
      <c r="G8" s="3" t="s">
        <v>109</v>
      </c>
      <c r="I8" s="3" t="s">
        <v>113</v>
      </c>
      <c r="K8" s="3" t="s">
        <v>8</v>
      </c>
      <c r="M8" s="3" t="s">
        <v>10</v>
      </c>
      <c r="O8" s="3" t="s">
        <v>109</v>
      </c>
      <c r="Q8" s="3" t="s">
        <v>113</v>
      </c>
    </row>
    <row r="9" spans="1:17" ht="18.75" x14ac:dyDescent="0.45">
      <c r="A9" s="6" t="s">
        <v>27</v>
      </c>
      <c r="C9" s="8">
        <v>24920</v>
      </c>
      <c r="E9" s="8">
        <v>24901933000</v>
      </c>
      <c r="G9" s="8">
        <v>24901933000</v>
      </c>
      <c r="I9" s="16">
        <v>0</v>
      </c>
      <c r="K9" s="8">
        <v>24920</v>
      </c>
      <c r="M9" s="8">
        <v>24901933000</v>
      </c>
      <c r="O9" s="8">
        <v>24901933000</v>
      </c>
      <c r="Q9" s="16">
        <v>0</v>
      </c>
    </row>
    <row r="10" spans="1:17" ht="18.75" x14ac:dyDescent="0.45">
      <c r="A10" s="6" t="s">
        <v>33</v>
      </c>
      <c r="C10" s="8">
        <v>2100</v>
      </c>
      <c r="E10" s="8">
        <v>2098477500</v>
      </c>
      <c r="G10" s="8">
        <v>2098477500</v>
      </c>
      <c r="I10" s="16">
        <v>0</v>
      </c>
      <c r="K10" s="8">
        <v>2100</v>
      </c>
      <c r="M10" s="8">
        <v>2098477500</v>
      </c>
      <c r="O10" s="8">
        <v>2098477500</v>
      </c>
      <c r="Q10" s="16">
        <v>0</v>
      </c>
    </row>
    <row r="11" spans="1:17" ht="18.75" x14ac:dyDescent="0.45">
      <c r="A11" s="6" t="s">
        <v>36</v>
      </c>
      <c r="C11" s="8">
        <v>16000</v>
      </c>
      <c r="E11" s="8">
        <v>13169804964</v>
      </c>
      <c r="G11" s="8">
        <v>11945573176</v>
      </c>
      <c r="I11" s="8">
        <v>1224231788</v>
      </c>
      <c r="K11" s="8">
        <v>16000</v>
      </c>
      <c r="M11" s="8">
        <v>13169804964</v>
      </c>
      <c r="O11" s="8">
        <v>10319233128</v>
      </c>
      <c r="Q11" s="8">
        <v>2850571836</v>
      </c>
    </row>
    <row r="12" spans="1:17" ht="18.75" x14ac:dyDescent="0.45">
      <c r="A12" s="6" t="s">
        <v>41</v>
      </c>
      <c r="C12" s="8">
        <v>2810</v>
      </c>
      <c r="E12" s="8">
        <v>2828559157</v>
      </c>
      <c r="G12" s="8">
        <v>2828559157</v>
      </c>
      <c r="I12" s="16">
        <v>0</v>
      </c>
      <c r="K12" s="8">
        <v>2810</v>
      </c>
      <c r="M12" s="8">
        <v>2828559157</v>
      </c>
      <c r="O12" s="8">
        <v>2759048039</v>
      </c>
      <c r="Q12" s="8">
        <v>69511118</v>
      </c>
    </row>
    <row r="13" spans="1:17" ht="18.75" x14ac:dyDescent="0.45">
      <c r="A13" s="6" t="s">
        <v>45</v>
      </c>
      <c r="C13" s="8">
        <v>19000</v>
      </c>
      <c r="E13" s="8">
        <v>18986225000</v>
      </c>
      <c r="G13" s="8">
        <v>18986225000</v>
      </c>
      <c r="I13" s="16">
        <v>0</v>
      </c>
      <c r="K13" s="8">
        <v>19000</v>
      </c>
      <c r="M13" s="8">
        <v>18986225000</v>
      </c>
      <c r="O13" s="8">
        <v>18986225000</v>
      </c>
      <c r="Q13" s="16">
        <v>0</v>
      </c>
    </row>
    <row r="14" spans="1:17" ht="18.75" x14ac:dyDescent="0.45">
      <c r="A14" s="6" t="s">
        <v>16</v>
      </c>
      <c r="C14" s="8">
        <v>1987935964</v>
      </c>
      <c r="E14" s="8">
        <v>12017872052638</v>
      </c>
      <c r="G14" s="8">
        <v>14492586128790</v>
      </c>
      <c r="I14" s="8">
        <v>-2474714076152</v>
      </c>
      <c r="K14" s="8">
        <v>1987935964</v>
      </c>
      <c r="M14" s="8">
        <v>12017872052638</v>
      </c>
      <c r="O14" s="8">
        <v>14523730724695</v>
      </c>
      <c r="Q14" s="8">
        <v>-2505858672057</v>
      </c>
    </row>
    <row r="15" spans="1:17" ht="18.75" x14ac:dyDescent="0.45">
      <c r="A15" s="6" t="s">
        <v>48</v>
      </c>
      <c r="C15" s="8">
        <v>20500</v>
      </c>
      <c r="E15" s="8">
        <v>16664659356</v>
      </c>
      <c r="G15" s="8">
        <v>15888722320</v>
      </c>
      <c r="I15" s="8">
        <v>775937036</v>
      </c>
      <c r="K15" s="8">
        <v>20500</v>
      </c>
      <c r="M15" s="8">
        <v>16664659356</v>
      </c>
      <c r="O15" s="8">
        <v>14954150376</v>
      </c>
      <c r="Q15" s="8">
        <v>1710508980</v>
      </c>
    </row>
    <row r="16" spans="1:17" ht="18.75" x14ac:dyDescent="0.45">
      <c r="A16" s="4" t="s">
        <v>17</v>
      </c>
      <c r="C16" s="4">
        <f>SUM(C9:$C$15)</f>
        <v>1988021294</v>
      </c>
      <c r="E16" s="4">
        <f>SUM(E9:$E$15)</f>
        <v>12096521711615</v>
      </c>
      <c r="G16" s="4">
        <f>SUM(G9:$G$15)</f>
        <v>14569235618943</v>
      </c>
      <c r="I16" s="4">
        <f>SUM(I9:$I$15)</f>
        <v>-2472713907328</v>
      </c>
      <c r="K16" s="4">
        <f>SUM(K9:$K$15)</f>
        <v>1988021294</v>
      </c>
      <c r="M16" s="4">
        <f>SUM(M9:$M$15)</f>
        <v>12096521711615</v>
      </c>
      <c r="O16" s="4">
        <f>SUM(O9:$O$15)</f>
        <v>14597749791738</v>
      </c>
      <c r="Q16" s="4">
        <f>SUM(Q9:$Q$15)</f>
        <v>-2501228080123</v>
      </c>
    </row>
    <row r="17" spans="1:17" ht="18.75" x14ac:dyDescent="0.45">
      <c r="C17" s="5"/>
      <c r="E17" s="5"/>
      <c r="G17" s="5"/>
      <c r="I17" s="5"/>
      <c r="K17" s="5"/>
      <c r="M17" s="5"/>
      <c r="O17" s="5"/>
      <c r="Q17" s="5"/>
    </row>
    <row r="19" spans="1:17" ht="18.75" x14ac:dyDescent="0.45">
      <c r="A19" s="34" t="s">
        <v>111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6"/>
    </row>
  </sheetData>
  <sheetProtection algorithmName="SHA-512" hashValue="vurFpb7wt7/AdG/KX9TBb7+57v875mZzJ9Sf4vX7ks6YzHwjElhgk4EbLoc2+HxN9HeR92h1Trydh/DHYD/mUg==" saltValue="rmeYZT+12Tnd/3UdZWh1gA==" spinCount="100000" sheet="1" objects="1" scenarios="1"/>
  <mergeCells count="7">
    <mergeCell ref="A19:Q19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5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11"/>
  <sheetViews>
    <sheetView rightToLeft="1" view="pageBreakPreview" zoomScale="60" zoomScaleNormal="100" workbookViewId="0">
      <selection activeCell="I46" sqref="I46"/>
    </sheetView>
  </sheetViews>
  <sheetFormatPr defaultRowHeight="18" x14ac:dyDescent="0.45"/>
  <cols>
    <col min="1" max="1" width="7.7109375" style="1" bestFit="1" customWidth="1"/>
    <col min="2" max="2" width="1.42578125" style="1" customWidth="1"/>
    <col min="3" max="3" width="13.7109375" style="1" bestFit="1" customWidth="1"/>
    <col min="4" max="4" width="1.42578125" style="1" customWidth="1"/>
    <col min="5" max="5" width="23" style="1" bestFit="1" customWidth="1"/>
    <col min="6" max="6" width="1.42578125" style="1" customWidth="1"/>
    <col min="7" max="7" width="17.28515625" style="1" bestFit="1" customWidth="1"/>
    <col min="8" max="8" width="1.42578125" style="1" customWidth="1"/>
    <col min="9" max="9" width="23" style="1" bestFit="1" customWidth="1"/>
    <col min="10" max="10" width="1.42578125" style="1" customWidth="1"/>
    <col min="11" max="11" width="16.5703125" style="1" bestFit="1" customWidth="1"/>
    <col min="12" max="12" width="1.42578125" style="1" customWidth="1"/>
    <col min="13" max="13" width="13.7109375" style="1" bestFit="1" customWidth="1"/>
    <col min="14" max="14" width="1.42578125" style="1" customWidth="1"/>
    <col min="15" max="15" width="23" style="1" bestFit="1" customWidth="1"/>
    <col min="16" max="16" width="1.42578125" style="1" customWidth="1"/>
    <col min="17" max="17" width="19" style="1" bestFit="1" customWidth="1"/>
    <col min="18" max="18" width="1.42578125" style="1" customWidth="1"/>
    <col min="19" max="19" width="22.7109375" style="1" bestFit="1" customWidth="1"/>
    <col min="20" max="20" width="1.42578125" style="1" customWidth="1"/>
    <col min="21" max="21" width="16.5703125" style="1" bestFit="1" customWidth="1"/>
    <col min="22" max="16384" width="9.140625" style="1"/>
  </cols>
  <sheetData>
    <row r="1" spans="1:21" ht="20.100000000000001" customHeight="1" x14ac:dyDescent="0.45">
      <c r="A1" s="32" t="s">
        <v>130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ht="20.100000000000001" customHeight="1" x14ac:dyDescent="0.45">
      <c r="A2" s="32" t="s">
        <v>78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20.100000000000001" customHeight="1" x14ac:dyDescent="0.45">
      <c r="A3" s="32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5" spans="1:21" ht="21" x14ac:dyDescent="0.45">
      <c r="A5" s="33" t="s">
        <v>114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7" spans="1:21" ht="21" x14ac:dyDescent="0.45">
      <c r="C7" s="27" t="s">
        <v>91</v>
      </c>
      <c r="D7" s="28"/>
      <c r="E7" s="28"/>
      <c r="F7" s="28"/>
      <c r="G7" s="28"/>
      <c r="H7" s="28"/>
      <c r="I7" s="28"/>
      <c r="J7" s="28"/>
      <c r="K7" s="28"/>
      <c r="M7" s="27" t="s">
        <v>6</v>
      </c>
      <c r="N7" s="28"/>
      <c r="O7" s="28"/>
      <c r="P7" s="28"/>
      <c r="Q7" s="28"/>
      <c r="R7" s="28"/>
      <c r="S7" s="28"/>
      <c r="T7" s="28"/>
      <c r="U7" s="28"/>
    </row>
    <row r="8" spans="1:21" ht="42" x14ac:dyDescent="0.45">
      <c r="A8" s="2" t="s">
        <v>115</v>
      </c>
      <c r="C8" s="3" t="s">
        <v>90</v>
      </c>
      <c r="E8" s="3" t="s">
        <v>116</v>
      </c>
      <c r="G8" s="3" t="s">
        <v>117</v>
      </c>
      <c r="I8" s="3" t="s">
        <v>118</v>
      </c>
      <c r="K8" s="3" t="s">
        <v>119</v>
      </c>
      <c r="M8" s="3" t="s">
        <v>90</v>
      </c>
      <c r="O8" s="3" t="s">
        <v>116</v>
      </c>
      <c r="Q8" s="3" t="s">
        <v>117</v>
      </c>
      <c r="S8" s="3" t="s">
        <v>118</v>
      </c>
      <c r="U8" s="3" t="s">
        <v>119</v>
      </c>
    </row>
    <row r="9" spans="1:21" ht="18.75" x14ac:dyDescent="0.45">
      <c r="A9" s="6" t="s">
        <v>16</v>
      </c>
      <c r="C9" s="18">
        <v>0</v>
      </c>
      <c r="E9" s="8">
        <v>-2474714076152</v>
      </c>
      <c r="G9" s="8">
        <v>-242829788</v>
      </c>
      <c r="I9" s="8">
        <v>-2474956905940</v>
      </c>
      <c r="K9" s="22">
        <v>1.0015579343006937</v>
      </c>
      <c r="M9" s="18">
        <v>0</v>
      </c>
      <c r="O9" s="8">
        <v>-2505858672057</v>
      </c>
      <c r="Q9" s="8">
        <v>-7825025371</v>
      </c>
      <c r="S9" s="8">
        <v>-2513683697428</v>
      </c>
      <c r="U9" s="22">
        <f>S9/'4'!E11</f>
        <v>1.0049509267144012</v>
      </c>
    </row>
    <row r="10" spans="1:21" ht="18.75" x14ac:dyDescent="0.45">
      <c r="A10" s="4" t="s">
        <v>17</v>
      </c>
      <c r="C10" s="16">
        <v>0</v>
      </c>
      <c r="E10" s="4">
        <f>SUM(E9:$E$9)</f>
        <v>-2474714076152</v>
      </c>
      <c r="G10" s="4">
        <f>SUM(G9:$G$9)</f>
        <v>-242829788</v>
      </c>
      <c r="I10" s="4">
        <f>SUM(I9:$I$9)</f>
        <v>-2474956905940</v>
      </c>
      <c r="K10" s="21">
        <f>SUM(K9:$K$9)</f>
        <v>1.0015579343006937</v>
      </c>
      <c r="M10" s="16">
        <v>0</v>
      </c>
      <c r="O10" s="4">
        <f>SUM(O9:$O$9)</f>
        <v>-2505858672057</v>
      </c>
      <c r="Q10" s="4">
        <f>SUM(Q9:$Q$9)</f>
        <v>-7825025371</v>
      </c>
      <c r="S10" s="4">
        <f>SUM(S9:$S$9)</f>
        <v>-2513683697428</v>
      </c>
      <c r="U10" s="21">
        <f>SUM(U9:$U$9)</f>
        <v>1.0049509267144012</v>
      </c>
    </row>
    <row r="11" spans="1:21" ht="18.75" x14ac:dyDescent="0.45">
      <c r="C11" s="5"/>
      <c r="E11" s="5"/>
      <c r="G11" s="5"/>
      <c r="I11" s="5"/>
      <c r="K11" s="5"/>
      <c r="M11" s="5"/>
      <c r="O11" s="5"/>
      <c r="Q11" s="5"/>
      <c r="S11" s="5"/>
      <c r="U11" s="5"/>
    </row>
  </sheetData>
  <sheetProtection algorithmName="SHA-512" hashValue="BS+CG12s6J5fFgu2/9Nmtq0+AHTS01NAjbpgLsY/6/JzMae4JoNxpsHqgFFypr627pmWCxo/7V9WKp190Hj11w==" saltValue="x/GjNJzBTMQMOD3EftLUJw==" spinCount="100000" sheet="1" objects="1" scenario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Mehri 2207. Ebrahimi</cp:lastModifiedBy>
  <dcterms:created xsi:type="dcterms:W3CDTF">2022-07-26T05:39:49Z</dcterms:created>
  <dcterms:modified xsi:type="dcterms:W3CDTF">2022-07-30T09:40:28Z</dcterms:modified>
</cp:coreProperties>
</file>