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1\بهمن 1401\"/>
    </mc:Choice>
  </mc:AlternateContent>
  <bookViews>
    <workbookView xWindow="0" yWindow="0" windowWidth="28800" windowHeight="12330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'0'!$A$1:$J$24</definedName>
  </definedNames>
  <calcPr calcId="162913"/>
</workbook>
</file>

<file path=xl/calcChain.xml><?xml version="1.0" encoding="utf-8"?>
<calcChain xmlns="http://schemas.openxmlformats.org/spreadsheetml/2006/main">
  <c r="G12" i="15" l="1"/>
  <c r="K11" i="13"/>
  <c r="I9" i="8"/>
  <c r="I10" i="8"/>
  <c r="I8" i="8"/>
  <c r="S10" i="6"/>
  <c r="S11" i="6"/>
  <c r="S12" i="6"/>
  <c r="S9" i="6"/>
  <c r="AG11" i="4"/>
  <c r="AG12" i="4"/>
  <c r="AG13" i="4"/>
  <c r="AG14" i="4"/>
  <c r="AG15" i="4"/>
  <c r="AG16" i="4"/>
  <c r="AG17" i="4"/>
  <c r="AG18" i="4"/>
  <c r="AG10" i="4"/>
  <c r="W12" i="2"/>
  <c r="W11" i="2"/>
  <c r="A1" i="2"/>
  <c r="A1" i="4" s="1"/>
  <c r="A1" i="6" s="1"/>
  <c r="A1" i="8" s="1"/>
  <c r="A1" i="10" l="1"/>
  <c r="A1" i="9"/>
  <c r="A1" i="11"/>
  <c r="A1" i="12"/>
  <c r="A1" i="15"/>
  <c r="A1" i="13"/>
  <c r="A1" i="14"/>
  <c r="K12" i="15"/>
  <c r="I12" i="15"/>
  <c r="E12" i="15"/>
  <c r="Q24" i="14"/>
  <c r="O24" i="14"/>
  <c r="M24" i="14"/>
  <c r="K24" i="14"/>
  <c r="I24" i="14"/>
  <c r="E24" i="14"/>
  <c r="C24" i="14"/>
  <c r="U11" i="13"/>
  <c r="S11" i="13"/>
  <c r="Q11" i="13"/>
  <c r="O11" i="13"/>
  <c r="M11" i="13"/>
  <c r="I11" i="13"/>
  <c r="E11" i="13"/>
  <c r="Q20" i="12"/>
  <c r="O20" i="12"/>
  <c r="M20" i="12"/>
  <c r="I20" i="12"/>
  <c r="G20" i="12"/>
  <c r="E20" i="12"/>
  <c r="Q20" i="11"/>
  <c r="O20" i="11"/>
  <c r="M20" i="11"/>
  <c r="S27" i="10"/>
  <c r="O27" i="10"/>
  <c r="M27" i="10"/>
  <c r="I27" i="10"/>
  <c r="S10" i="9"/>
  <c r="O10" i="9"/>
  <c r="E11" i="8"/>
  <c r="S13" i="6"/>
  <c r="Q13" i="6"/>
  <c r="O13" i="6"/>
  <c r="M13" i="6"/>
  <c r="K13" i="6"/>
  <c r="AG19" i="4"/>
  <c r="AE19" i="4"/>
  <c r="AC19" i="4"/>
  <c r="T19" i="4"/>
  <c r="Q19" i="4"/>
  <c r="O19" i="4"/>
  <c r="W13" i="2"/>
  <c r="U13" i="2"/>
  <c r="S13" i="2"/>
  <c r="J13" i="2"/>
  <c r="G13" i="2"/>
  <c r="E13" i="2"/>
  <c r="G11" i="8" l="1"/>
  <c r="I11" i="8"/>
</calcChain>
</file>

<file path=xl/sharedStrings.xml><?xml version="1.0" encoding="utf-8"?>
<sst xmlns="http://schemas.openxmlformats.org/spreadsheetml/2006/main" count="588" uniqueCount="164">
  <si>
    <t>‫صورت وضعیت پورتفوی</t>
  </si>
  <si>
    <t>‫برای ماه منتهی به 1401/11/30</t>
  </si>
  <si>
    <t>‫1- سرمایه گذاری ها</t>
  </si>
  <si>
    <t>‫1-1- سرمایه گذاری در سهام و حق تقدم سهام</t>
  </si>
  <si>
    <t>‫1401/10/30</t>
  </si>
  <si>
    <t>‫تغییرات طی دوره</t>
  </si>
  <si>
    <t>‫1401/11/30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</si>
  <si>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</si>
  <si>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</si>
  <si>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</si>
  <si>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</si>
  <si>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</si>
  <si>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</si>
  <si>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</si>
  <si>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</si>
  <si>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</si>
  <si>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‫سپاس-سهام ETF</t>
  </si>
  <si>
    <t>‫ملي مس</t>
  </si>
  <si>
    <t>‫جمع</t>
  </si>
  <si>
    <t>‫نام سهام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</si>
  <si>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</si>
  <si>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</si>
  <si>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</si>
  <si>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</si>
  <si>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</si>
  <si>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</si>
  <si>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</si>
  <si>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</si>
  <si>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</si>
  <si>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پارسيان-6ماهه16%</t>
  </si>
  <si>
    <t>‫بلی</t>
  </si>
  <si>
    <t>‫بورس</t>
  </si>
  <si>
    <t>‫1399/06/10</t>
  </si>
  <si>
    <t>‫1403/06/10</t>
  </si>
  <si>
    <t>‫16</t>
  </si>
  <si>
    <t>‫صكوك مرابحه سايپا412-3ماهه 16%</t>
  </si>
  <si>
    <t>‫1397/12/20</t>
  </si>
  <si>
    <t>‫1401/12/20</t>
  </si>
  <si>
    <t>‫مرابحه عام دولت100-ش.خ021127</t>
  </si>
  <si>
    <t>‫فرابورس</t>
  </si>
  <si>
    <t>‫1400/11/27</t>
  </si>
  <si>
    <t>‫1402/11/27</t>
  </si>
  <si>
    <t>‫مرابحه عام دولت110-ش.خ040401</t>
  </si>
  <si>
    <t>‫1401/06/01</t>
  </si>
  <si>
    <t>‫1404/04/01</t>
  </si>
  <si>
    <t>‫18</t>
  </si>
  <si>
    <t>‫مرابحه عام دولت2-ش.خ تمدن0212</t>
  </si>
  <si>
    <t>‫1398/12/25</t>
  </si>
  <si>
    <t>‫1402/12/25</t>
  </si>
  <si>
    <t>‫مرابحه عام دولت89-ش.خ041120</t>
  </si>
  <si>
    <t>‫1400/05/20</t>
  </si>
  <si>
    <t>‫1404/11/20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</si>
  <si>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</si>
  <si>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</si>
  <si>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</si>
  <si>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</si>
  <si>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</si>
  <si>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</si>
  <si>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</si>
  <si>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</si>
  <si>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</si>
  <si>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</si>
  <si>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</si>
  <si>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</si>
  <si>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</si>
  <si>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</si>
  <si>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</si>
  <si>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</si>
  <si>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</si>
  <si>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</si>
  <si>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</si>
  <si>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</si>
  <si>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</si>
  <si>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</si>
  <si>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</si>
  <si>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</si>
  <si>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</si>
  <si>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</si>
  <si>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</si>
  <si>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</si>
  <si>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</si>
  <si>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</si>
  <si>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</si>
  <si>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</si>
  <si>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</si>
  <si>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</si>
  <si>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</si>
  <si>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</si>
  <si>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</si>
  <si>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</si>
  <si>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</si>
  <si>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</si>
  <si>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</si>
  <si>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</si>
  <si>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</si>
  <si>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</si>
  <si>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</si>
  <si>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</si>
  <si>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</si>
  <si>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</si>
  <si>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</si>
  <si>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</si>
  <si>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</si>
  <si>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</si>
  <si>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</si>
  <si>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</si>
  <si>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</si>
  <si>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</si>
  <si>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</si>
  <si>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</si>
  <si>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</si>
  <si>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</si>
  <si>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‫1401/12/10</t>
  </si>
  <si>
    <t>‫كوتاه مدت-104456340-تجارت</t>
  </si>
  <si>
    <t>‫1401/11/01</t>
  </si>
  <si>
    <t>‫-</t>
  </si>
  <si>
    <t>‫كوتاه مدت-70020217-شهر</t>
  </si>
  <si>
    <t>‫1402/05/27</t>
  </si>
  <si>
    <t>‫1401/12/01</t>
  </si>
  <si>
    <t>‫1401/12/25</t>
  </si>
  <si>
    <t>‫1402/05/20</t>
  </si>
  <si>
    <t>‫اجاره تابان تمدن14021206</t>
  </si>
  <si>
    <t>‫1401/12/06</t>
  </si>
  <si>
    <t>‫1402/12/06</t>
  </si>
  <si>
    <t>‫اجاره ريل پردازسير021212</t>
  </si>
  <si>
    <t>‫1401/12/12</t>
  </si>
  <si>
    <t>‫1402/12/12</t>
  </si>
  <si>
    <t>‫صكوك اجاره فارس307- 3ماهه18%</t>
  </si>
  <si>
    <t>‫1402/01/13</t>
  </si>
  <si>
    <t>‫1403/07/13</t>
  </si>
  <si>
    <t>‫صكوك مرابحه بهمن404-3ماهه 18%</t>
  </si>
  <si>
    <t>‫1404/04/13</t>
  </si>
  <si>
    <t>‫كوتاه مدت-3088100146819221-پاسارگاد</t>
  </si>
  <si>
    <t>‫مرابحه عام دولت106-ش.خ020624</t>
  </si>
  <si>
    <t>‫1402/03/24</t>
  </si>
  <si>
    <t>‫1402/06/24</t>
  </si>
  <si>
    <t>‫مرابحه عام دولت63-ش.خ0309</t>
  </si>
  <si>
    <t>‫1402/03/26</t>
  </si>
  <si>
    <t>‫1403/09/26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</si>
  <si>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</si>
  <si>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</si>
  <si>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</si>
  <si>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</si>
  <si>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</si>
  <si>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</si>
  <si>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</si>
  <si>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</si>
  <si>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</si>
  <si>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</si>
  <si>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</si>
  <si>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</si>
  <si>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</si>
  <si>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</si>
  <si>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</si>
  <si>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</si>
  <si>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</si>
  <si>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</si>
  <si>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</si>
  <si>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</si>
  <si>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</si>
  <si>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‫سپرده بانکی کوتاه مدت - پاسارگاد</t>
  </si>
  <si>
    <t>‫3088100146819221</t>
  </si>
  <si>
    <t>-</t>
  </si>
  <si>
    <t>صندوق سرمایه گذاری اختصاصی ‫بازارگردان صنعت مس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</si>
</sst>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00000"/>
  </numFmts>
  <fonts count="821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1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41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37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7" fillId="0" borderId="3" xfId="0" applyNumberFormat="1" applyFont="1" applyBorder="1" applyAlignment="1">
      <alignment horizontal="center" vertical="center"/>
    </xf>
    <xf numFmtId="37" fontId="48" fillId="0" borderId="3" xfId="0" applyNumberFormat="1" applyFont="1" applyBorder="1" applyAlignment="1">
      <alignment horizontal="center" vertical="center"/>
    </xf>
    <xf numFmtId="37" fontId="51" fillId="0" borderId="3" xfId="0" applyNumberFormat="1" applyFont="1" applyBorder="1" applyAlignment="1">
      <alignment horizontal="center" vertical="center"/>
    </xf>
    <xf numFmtId="37" fontId="52" fillId="0" borderId="3" xfId="0" applyNumberFormat="1" applyFont="1" applyBorder="1" applyAlignment="1">
      <alignment horizontal="center" vertical="center"/>
    </xf>
    <xf numFmtId="37" fontId="55" fillId="0" borderId="4" xfId="0" applyNumberFormat="1" applyFont="1" applyBorder="1" applyAlignment="1">
      <alignment horizontal="center" vertical="center"/>
    </xf>
    <xf numFmtId="37" fontId="56" fillId="0" borderId="4" xfId="0" applyNumberFormat="1" applyFont="1" applyBorder="1" applyAlignment="1">
      <alignment horizontal="center" vertical="center"/>
    </xf>
    <xf numFmtId="37" fontId="58" fillId="0" borderId="4" xfId="0" applyNumberFormat="1" applyFont="1" applyBorder="1" applyAlignment="1">
      <alignment horizontal="center" vertical="center"/>
    </xf>
    <xf numFmtId="37" fontId="60" fillId="0" borderId="4" xfId="0" applyNumberFormat="1" applyFont="1" applyBorder="1" applyAlignment="1">
      <alignment horizontal="center" vertical="center"/>
    </xf>
    <xf numFmtId="37" fontId="63" fillId="0" borderId="4" xfId="0" applyNumberFormat="1" applyFont="1" applyBorder="1" applyAlignment="1">
      <alignment horizontal="center" vertical="center"/>
    </xf>
    <xf numFmtId="37" fontId="64" fillId="0" borderId="4" xfId="0" applyNumberFormat="1" applyFont="1" applyBorder="1" applyAlignment="1">
      <alignment horizontal="center" vertical="center"/>
    </xf>
    <xf numFmtId="37" fontId="65" fillId="0" borderId="4" xfId="0" applyNumberFormat="1" applyFont="1" applyBorder="1" applyAlignment="1">
      <alignment horizontal="center" vertical="center"/>
    </xf>
    <xf numFmtId="37" fontId="90" fillId="0" borderId="1" xfId="0" applyNumberFormat="1" applyFont="1" applyBorder="1" applyAlignment="1">
      <alignment horizontal="center" vertical="center"/>
    </xf>
    <xf numFmtId="37" fontId="91" fillId="0" borderId="1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9" fillId="0" borderId="0" xfId="0" applyNumberFormat="1" applyFont="1" applyAlignment="1">
      <alignment horizontal="right" vertical="center" wrapText="1"/>
    </xf>
    <xf numFmtId="37" fontId="100" fillId="0" borderId="0" xfId="0" applyNumberFormat="1" applyFont="1" applyAlignment="1">
      <alignment horizontal="center" vertical="center"/>
    </xf>
    <xf numFmtId="37" fontId="101" fillId="0" borderId="0" xfId="0" applyNumberFormat="1" applyFont="1" applyAlignment="1">
      <alignment horizontal="center" vertical="center"/>
    </xf>
    <xf numFmtId="37" fontId="102" fillId="0" borderId="0" xfId="0" applyNumberFormat="1" applyFont="1" applyAlignment="1">
      <alignment horizontal="center" vertical="center"/>
    </xf>
    <xf numFmtId="37" fontId="103" fillId="0" borderId="0" xfId="0" applyNumberFormat="1" applyFont="1" applyAlignment="1">
      <alignment horizontal="center" vertical="center"/>
    </xf>
    <xf numFmtId="37" fontId="104" fillId="0" borderId="0" xfId="0" applyNumberFormat="1" applyFont="1" applyAlignment="1">
      <alignment horizontal="center" vertical="center"/>
    </xf>
    <xf numFmtId="37" fontId="105" fillId="0" borderId="0" xfId="0" applyNumberFormat="1" applyFont="1" applyAlignment="1">
      <alignment horizontal="center" vertical="center"/>
    </xf>
    <xf numFmtId="37" fontId="106" fillId="0" borderId="0" xfId="0" applyNumberFormat="1" applyFont="1" applyAlignment="1">
      <alignment horizontal="center" vertical="center"/>
    </xf>
    <xf numFmtId="37" fontId="108" fillId="0" borderId="0" xfId="0" applyNumberFormat="1" applyFont="1" applyAlignment="1">
      <alignment horizontal="right" vertical="center" wrapText="1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center" vertical="center"/>
    </xf>
    <xf numFmtId="37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center" vertical="center"/>
    </xf>
    <xf numFmtId="37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right" vertical="center" wrapText="1"/>
    </xf>
    <xf numFmtId="37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right" vertical="center" wrapText="1"/>
    </xf>
    <xf numFmtId="37" fontId="124" fillId="0" borderId="0" xfId="0" applyNumberFormat="1" applyFont="1" applyAlignment="1">
      <alignment horizontal="center" vertical="center"/>
    </xf>
    <xf numFmtId="37" fontId="125" fillId="0" borderId="0" xfId="0" applyNumberFormat="1" applyFont="1" applyAlignment="1">
      <alignment horizontal="center" vertical="center"/>
    </xf>
    <xf numFmtId="37" fontId="126" fillId="0" borderId="0" xfId="0" applyNumberFormat="1" applyFont="1" applyAlignment="1">
      <alignment horizontal="center" vertical="center"/>
    </xf>
    <xf numFmtId="37" fontId="127" fillId="0" borderId="0" xfId="0" applyNumberFormat="1" applyFont="1" applyAlignment="1">
      <alignment horizontal="center" vertical="center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right" vertical="center" wrapText="1"/>
    </xf>
    <xf numFmtId="37" fontId="132" fillId="0" borderId="0" xfId="0" applyNumberFormat="1" applyFont="1" applyAlignment="1">
      <alignment horizontal="center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center" vertical="center"/>
    </xf>
    <xf numFmtId="37" fontId="136" fillId="0" borderId="0" xfId="0" applyNumberFormat="1" applyFont="1" applyAlignment="1">
      <alignment horizontal="center" vertical="center"/>
    </xf>
    <xf numFmtId="37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right" vertical="center" wrapText="1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center" vertical="center"/>
    </xf>
    <xf numFmtId="37" fontId="142" fillId="0" borderId="0" xfId="0" applyNumberFormat="1" applyFont="1" applyAlignment="1">
      <alignment horizontal="center" vertical="center"/>
    </xf>
    <xf numFmtId="37" fontId="143" fillId="0" borderId="0" xfId="0" applyNumberFormat="1" applyFont="1" applyAlignment="1">
      <alignment horizontal="center" vertical="center"/>
    </xf>
    <xf numFmtId="37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right" vertical="center" wrapText="1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center" vertical="center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37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center" vertical="center"/>
    </xf>
    <xf numFmtId="37" fontId="155" fillId="0" borderId="0" xfId="0" applyNumberFormat="1" applyFont="1" applyAlignment="1">
      <alignment horizontal="right" vertical="center" wrapText="1"/>
    </xf>
    <xf numFmtId="37" fontId="156" fillId="0" borderId="0" xfId="0" applyNumberFormat="1" applyFont="1" applyAlignment="1">
      <alignment horizontal="center" vertical="center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right" vertical="center" wrapText="1"/>
    </xf>
    <xf numFmtId="37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center" vertical="center"/>
    </xf>
    <xf numFmtId="37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center" vertical="center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37" fontId="173" fillId="0" borderId="3" xfId="0" applyNumberFormat="1" applyFont="1" applyBorder="1" applyAlignment="1">
      <alignment horizontal="center" vertical="center"/>
    </xf>
    <xf numFmtId="37" fontId="174" fillId="0" borderId="3" xfId="0" applyNumberFormat="1" applyFont="1" applyBorder="1" applyAlignment="1">
      <alignment horizontal="center" vertical="center"/>
    </xf>
    <xf numFmtId="37" fontId="176" fillId="0" borderId="3" xfId="0" applyNumberFormat="1" applyFont="1" applyBorder="1" applyAlignment="1">
      <alignment horizontal="center" vertical="center"/>
    </xf>
    <xf numFmtId="37" fontId="179" fillId="0" borderId="3" xfId="0" applyNumberFormat="1" applyFont="1" applyBorder="1" applyAlignment="1">
      <alignment horizontal="center" vertical="center"/>
    </xf>
    <xf numFmtId="37" fontId="180" fillId="0" borderId="3" xfId="0" applyNumberFormat="1" applyFont="1" applyBorder="1" applyAlignment="1">
      <alignment horizontal="center" vertical="center"/>
    </xf>
    <xf numFmtId="37" fontId="183" fillId="0" borderId="4" xfId="0" applyNumberFormat="1" applyFont="1" applyBorder="1" applyAlignment="1">
      <alignment horizontal="center" vertical="center"/>
    </xf>
    <xf numFmtId="37" fontId="184" fillId="0" borderId="4" xfId="0" applyNumberFormat="1" applyFont="1" applyBorder="1" applyAlignment="1">
      <alignment horizontal="center" vertical="center"/>
    </xf>
    <xf numFmtId="37" fontId="186" fillId="0" borderId="4" xfId="0" applyNumberFormat="1" applyFont="1" applyBorder="1" applyAlignment="1">
      <alignment horizontal="center" vertical="center"/>
    </xf>
    <xf numFmtId="37" fontId="187" fillId="0" borderId="4" xfId="0" applyNumberFormat="1" applyFont="1" applyBorder="1" applyAlignment="1">
      <alignment horizontal="center" vertical="center"/>
    </xf>
    <xf numFmtId="37" fontId="188" fillId="0" borderId="4" xfId="0" applyNumberFormat="1" applyFont="1" applyBorder="1" applyAlignment="1">
      <alignment horizontal="center" vertical="center"/>
    </xf>
    <xf numFmtId="37" fontId="191" fillId="0" borderId="4" xfId="0" applyNumberFormat="1" applyFont="1" applyBorder="1" applyAlignment="1">
      <alignment horizontal="center" vertical="center"/>
    </xf>
    <xf numFmtId="37" fontId="192" fillId="0" borderId="4" xfId="0" applyNumberFormat="1" applyFont="1" applyBorder="1" applyAlignment="1">
      <alignment horizontal="center" vertical="center"/>
    </xf>
    <xf numFmtId="37" fontId="193" fillId="0" borderId="4" xfId="0" applyNumberFormat="1" applyFont="1" applyBorder="1" applyAlignment="1">
      <alignment horizontal="center" vertical="center"/>
    </xf>
    <xf numFmtId="37" fontId="199" fillId="0" borderId="1" xfId="0" applyNumberFormat="1" applyFont="1" applyBorder="1" applyAlignment="1">
      <alignment horizontal="center" vertical="center"/>
    </xf>
    <xf numFmtId="37" fontId="202" fillId="0" borderId="1" xfId="0" applyNumberFormat="1" applyFont="1" applyBorder="1" applyAlignment="1">
      <alignment horizontal="center" vertical="center"/>
    </xf>
    <xf numFmtId="37" fontId="203" fillId="0" borderId="1" xfId="0" applyNumberFormat="1" applyFont="1" applyBorder="1" applyAlignment="1">
      <alignment horizontal="center" vertical="center"/>
    </xf>
    <xf numFmtId="37" fontId="204" fillId="0" borderId="1" xfId="0" applyNumberFormat="1" applyFont="1" applyBorder="1" applyAlignment="1">
      <alignment horizontal="center" vertical="center"/>
    </xf>
    <xf numFmtId="37" fontId="205" fillId="0" borderId="1" xfId="0" applyNumberFormat="1" applyFont="1" applyBorder="1" applyAlignment="1">
      <alignment horizontal="center" vertical="center" wrapText="1"/>
    </xf>
    <xf numFmtId="37" fontId="206" fillId="0" borderId="1" xfId="0" applyNumberFormat="1" applyFont="1" applyBorder="1" applyAlignment="1">
      <alignment horizontal="center" vertical="center" wrapText="1"/>
    </xf>
    <xf numFmtId="37" fontId="207" fillId="0" borderId="1" xfId="0" applyNumberFormat="1" applyFont="1" applyBorder="1" applyAlignment="1">
      <alignment horizontal="center" vertical="center"/>
    </xf>
    <xf numFmtId="37" fontId="208" fillId="0" borderId="1" xfId="0" applyNumberFormat="1" applyFont="1" applyBorder="1" applyAlignment="1">
      <alignment horizontal="center" vertical="center"/>
    </xf>
    <xf numFmtId="37" fontId="209" fillId="0" borderId="1" xfId="0" applyNumberFormat="1" applyFont="1" applyBorder="1" applyAlignment="1">
      <alignment horizontal="center" vertical="center"/>
    </xf>
    <xf numFmtId="37" fontId="210" fillId="0" borderId="1" xfId="0" applyNumberFormat="1" applyFont="1" applyBorder="1" applyAlignment="1">
      <alignment horizontal="center" vertical="center"/>
    </xf>
    <xf numFmtId="37" fontId="211" fillId="0" borderId="1" xfId="0" applyNumberFormat="1" applyFont="1" applyBorder="1" applyAlignment="1">
      <alignment horizontal="center" vertical="center" wrapText="1"/>
    </xf>
    <xf numFmtId="37" fontId="212" fillId="0" borderId="0" xfId="0" applyNumberFormat="1" applyFont="1" applyAlignment="1">
      <alignment horizontal="right" vertical="center" wrapText="1"/>
    </xf>
    <xf numFmtId="37" fontId="213" fillId="0" borderId="0" xfId="0" applyNumberFormat="1" applyFont="1" applyAlignment="1">
      <alignment horizontal="center" vertical="center" wrapText="1"/>
    </xf>
    <xf numFmtId="37" fontId="214" fillId="0" borderId="0" xfId="0" applyNumberFormat="1" applyFont="1" applyAlignment="1">
      <alignment horizontal="center" vertical="center"/>
    </xf>
    <xf numFmtId="37" fontId="215" fillId="0" borderId="0" xfId="0" applyNumberFormat="1" applyFont="1" applyAlignment="1">
      <alignment horizontal="center" vertical="center"/>
    </xf>
    <xf numFmtId="37" fontId="216" fillId="0" borderId="0" xfId="0" applyNumberFormat="1" applyFont="1" applyAlignment="1">
      <alignment horizontal="center" vertical="center"/>
    </xf>
    <xf numFmtId="37" fontId="217" fillId="0" borderId="0" xfId="0" applyNumberFormat="1" applyFont="1" applyAlignment="1">
      <alignment horizontal="center" vertical="center"/>
    </xf>
    <xf numFmtId="37" fontId="219" fillId="0" borderId="0" xfId="0" applyNumberFormat="1" applyFont="1" applyAlignment="1">
      <alignment horizontal="right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/>
    </xf>
    <xf numFmtId="37" fontId="222" fillId="0" borderId="0" xfId="0" applyNumberFormat="1" applyFont="1" applyAlignment="1">
      <alignment horizontal="center" vertical="center"/>
    </xf>
    <xf numFmtId="37" fontId="223" fillId="0" borderId="0" xfId="0" applyNumberFormat="1" applyFont="1" applyAlignment="1">
      <alignment horizontal="right" vertical="center" wrapText="1"/>
    </xf>
    <xf numFmtId="37" fontId="224" fillId="0" borderId="0" xfId="0" applyNumberFormat="1" applyFont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/>
    </xf>
    <xf numFmtId="37" fontId="226" fillId="0" borderId="0" xfId="0" applyNumberFormat="1" applyFont="1" applyAlignment="1">
      <alignment horizontal="center" vertical="center"/>
    </xf>
    <xf numFmtId="37" fontId="227" fillId="0" borderId="0" xfId="0" applyNumberFormat="1" applyFont="1" applyAlignment="1">
      <alignment horizontal="center" vertical="center"/>
    </xf>
    <xf numFmtId="37" fontId="228" fillId="0" borderId="0" xfId="0" applyNumberFormat="1" applyFont="1" applyAlignment="1">
      <alignment horizontal="right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/>
    </xf>
    <xf numFmtId="37" fontId="231" fillId="0" borderId="0" xfId="0" applyNumberFormat="1" applyFont="1" applyAlignment="1">
      <alignment horizontal="center" vertical="center"/>
    </xf>
    <xf numFmtId="37" fontId="232" fillId="0" borderId="0" xfId="0" applyNumberFormat="1" applyFont="1" applyAlignment="1">
      <alignment horizontal="center" vertical="center"/>
    </xf>
    <xf numFmtId="37" fontId="233" fillId="0" borderId="0" xfId="0" applyNumberFormat="1" applyFont="1" applyAlignment="1">
      <alignment horizontal="center" vertical="center"/>
    </xf>
    <xf numFmtId="37" fontId="235" fillId="0" borderId="3" xfId="0" applyNumberFormat="1" applyFont="1" applyBorder="1" applyAlignment="1">
      <alignment horizontal="center" vertical="center"/>
    </xf>
    <xf numFmtId="37" fontId="236" fillId="0" borderId="3" xfId="0" applyNumberFormat="1" applyFont="1" applyBorder="1" applyAlignment="1">
      <alignment horizontal="center" vertical="center"/>
    </xf>
    <xf numFmtId="37" fontId="237" fillId="0" borderId="3" xfId="0" applyNumberFormat="1" applyFont="1" applyBorder="1" applyAlignment="1">
      <alignment horizontal="center" vertical="center"/>
    </xf>
    <xf numFmtId="37" fontId="238" fillId="0" borderId="3" xfId="0" applyNumberFormat="1" applyFont="1" applyBorder="1" applyAlignment="1">
      <alignment horizontal="center" vertical="center"/>
    </xf>
    <xf numFmtId="37" fontId="240" fillId="0" borderId="4" xfId="0" applyNumberFormat="1" applyFont="1" applyBorder="1" applyAlignment="1">
      <alignment horizontal="center" vertical="center"/>
    </xf>
    <xf numFmtId="37" fontId="241" fillId="0" borderId="4" xfId="0" applyNumberFormat="1" applyFont="1" applyBorder="1" applyAlignment="1">
      <alignment horizontal="center" vertical="center"/>
    </xf>
    <xf numFmtId="37" fontId="242" fillId="0" borderId="4" xfId="0" applyNumberFormat="1" applyFont="1" applyBorder="1" applyAlignment="1">
      <alignment horizontal="center" vertical="center"/>
    </xf>
    <xf numFmtId="37" fontId="243" fillId="0" borderId="4" xfId="0" applyNumberFormat="1" applyFont="1" applyBorder="1" applyAlignment="1">
      <alignment horizontal="center" vertical="center"/>
    </xf>
    <xf numFmtId="37" fontId="244" fillId="0" borderId="4" xfId="0" applyNumberFormat="1" applyFont="1" applyBorder="1" applyAlignment="1">
      <alignment horizontal="center" vertical="center"/>
    </xf>
    <xf numFmtId="37" fontId="249" fillId="0" borderId="1" xfId="0" applyNumberFormat="1" applyFont="1" applyBorder="1" applyAlignment="1">
      <alignment horizontal="center" vertical="center"/>
    </xf>
    <xf numFmtId="37" fontId="250" fillId="0" borderId="1" xfId="0" applyNumberFormat="1" applyFont="1" applyBorder="1" applyAlignment="1">
      <alignment horizontal="center" vertical="center"/>
    </xf>
    <xf numFmtId="37" fontId="251" fillId="0" borderId="1" xfId="0" applyNumberFormat="1" applyFont="1" applyBorder="1" applyAlignment="1">
      <alignment horizontal="center" vertical="center"/>
    </xf>
    <xf numFmtId="37" fontId="252" fillId="0" borderId="1" xfId="0" applyNumberFormat="1" applyFont="1" applyBorder="1" applyAlignment="1">
      <alignment horizontal="center" vertical="center" wrapText="1"/>
    </xf>
    <xf numFmtId="37" fontId="253" fillId="0" borderId="1" xfId="0" applyNumberFormat="1" applyFont="1" applyBorder="1" applyAlignment="1">
      <alignment horizontal="center" vertical="center" wrapText="1"/>
    </xf>
    <xf numFmtId="37" fontId="254" fillId="0" borderId="0" xfId="0" applyNumberFormat="1" applyFont="1" applyAlignment="1">
      <alignment horizontal="right" vertical="center"/>
    </xf>
    <xf numFmtId="37" fontId="255" fillId="0" borderId="0" xfId="0" applyNumberFormat="1" applyFont="1" applyAlignment="1">
      <alignment horizontal="center" vertical="center"/>
    </xf>
    <xf numFmtId="37" fontId="258" fillId="0" borderId="0" xfId="0" applyNumberFormat="1" applyFont="1" applyAlignment="1">
      <alignment horizontal="right" vertical="center"/>
    </xf>
    <xf numFmtId="37" fontId="259" fillId="0" borderId="0" xfId="0" applyNumberFormat="1" applyFont="1" applyAlignment="1">
      <alignment horizontal="center" vertical="center"/>
    </xf>
    <xf numFmtId="37" fontId="261" fillId="0" borderId="0" xfId="0" applyNumberFormat="1" applyFont="1" applyAlignment="1">
      <alignment horizontal="right" vertical="center"/>
    </xf>
    <xf numFmtId="37" fontId="262" fillId="0" borderId="0" xfId="0" applyNumberFormat="1" applyFont="1" applyAlignment="1">
      <alignment horizontal="center" vertical="center"/>
    </xf>
    <xf numFmtId="37" fontId="265" fillId="0" borderId="3" xfId="0" applyNumberFormat="1" applyFont="1" applyBorder="1" applyAlignment="1">
      <alignment horizontal="center" vertical="center"/>
    </xf>
    <xf numFmtId="37" fontId="268" fillId="0" borderId="4" xfId="0" applyNumberFormat="1" applyFont="1" applyBorder="1" applyAlignment="1">
      <alignment horizontal="center" vertical="center"/>
    </xf>
    <xf numFmtId="37" fontId="269" fillId="0" borderId="4" xfId="0" applyNumberFormat="1" applyFont="1" applyBorder="1" applyAlignment="1">
      <alignment horizontal="center" vertical="center"/>
    </xf>
    <xf numFmtId="37" fontId="270" fillId="0" borderId="4" xfId="0" applyNumberFormat="1" applyFont="1" applyBorder="1" applyAlignment="1">
      <alignment horizontal="center" vertical="center"/>
    </xf>
    <xf numFmtId="37" fontId="278" fillId="0" borderId="1" xfId="0" applyNumberFormat="1" applyFont="1" applyBorder="1" applyAlignment="1">
      <alignment horizontal="center" vertical="center"/>
    </xf>
    <xf numFmtId="37" fontId="279" fillId="0" borderId="1" xfId="0" applyNumberFormat="1" applyFont="1" applyBorder="1" applyAlignment="1">
      <alignment horizontal="center" vertical="center" wrapText="1"/>
    </xf>
    <xf numFmtId="37" fontId="280" fillId="0" borderId="1" xfId="0" applyNumberFormat="1" applyFont="1" applyBorder="1" applyAlignment="1">
      <alignment horizontal="center" vertical="center" wrapText="1"/>
    </xf>
    <xf numFmtId="37" fontId="281" fillId="0" borderId="1" xfId="0" applyNumberFormat="1" applyFont="1" applyBorder="1" applyAlignment="1">
      <alignment horizontal="center" vertical="center" wrapText="1"/>
    </xf>
    <xf numFmtId="37" fontId="282" fillId="0" borderId="1" xfId="0" applyNumberFormat="1" applyFont="1" applyBorder="1" applyAlignment="1">
      <alignment horizontal="center" vertical="center" wrapText="1"/>
    </xf>
    <xf numFmtId="37" fontId="283" fillId="0" borderId="1" xfId="0" applyNumberFormat="1" applyFont="1" applyBorder="1" applyAlignment="1">
      <alignment horizontal="center" vertical="center" wrapText="1"/>
    </xf>
    <xf numFmtId="37" fontId="284" fillId="0" borderId="1" xfId="0" applyNumberFormat="1" applyFont="1" applyBorder="1" applyAlignment="1">
      <alignment horizontal="center" vertical="center" wrapText="1"/>
    </xf>
    <xf numFmtId="37" fontId="285" fillId="0" borderId="1" xfId="0" applyNumberFormat="1" applyFont="1" applyBorder="1" applyAlignment="1">
      <alignment horizontal="center" vertical="center" wrapText="1"/>
    </xf>
    <xf numFmtId="37" fontId="286" fillId="0" borderId="1" xfId="0" applyNumberFormat="1" applyFont="1" applyBorder="1" applyAlignment="1">
      <alignment horizontal="center" vertical="center" wrapText="1"/>
    </xf>
    <xf numFmtId="37" fontId="287" fillId="0" borderId="1" xfId="0" applyNumberFormat="1" applyFont="1" applyBorder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/>
    </xf>
    <xf numFmtId="37" fontId="290" fillId="0" borderId="0" xfId="0" applyNumberFormat="1" applyFont="1" applyAlignment="1">
      <alignment horizontal="center" vertical="center"/>
    </xf>
    <xf numFmtId="37" fontId="291" fillId="0" borderId="0" xfId="0" applyNumberFormat="1" applyFont="1" applyAlignment="1">
      <alignment horizontal="center" vertical="center"/>
    </xf>
    <xf numFmtId="37" fontId="292" fillId="0" borderId="0" xfId="0" applyNumberFormat="1" applyFont="1" applyAlignment="1">
      <alignment horizontal="center" vertical="center"/>
    </xf>
    <xf numFmtId="37" fontId="294" fillId="0" borderId="3" xfId="0" applyNumberFormat="1" applyFont="1" applyBorder="1" applyAlignment="1">
      <alignment horizontal="center" vertical="center"/>
    </xf>
    <xf numFmtId="37" fontId="295" fillId="0" borderId="3" xfId="0" applyNumberFormat="1" applyFont="1" applyBorder="1" applyAlignment="1">
      <alignment horizontal="center" vertical="center"/>
    </xf>
    <xf numFmtId="37" fontId="296" fillId="0" borderId="4" xfId="0" applyNumberFormat="1" applyFont="1" applyBorder="1" applyAlignment="1">
      <alignment horizontal="center" vertical="center"/>
    </xf>
    <xf numFmtId="37" fontId="297" fillId="0" borderId="4" xfId="0" applyNumberFormat="1" applyFont="1" applyBorder="1" applyAlignment="1">
      <alignment horizontal="center" vertical="center"/>
    </xf>
    <xf numFmtId="37" fontId="298" fillId="0" borderId="4" xfId="0" applyNumberFormat="1" applyFont="1" applyBorder="1" applyAlignment="1">
      <alignment horizontal="center" vertical="center"/>
    </xf>
    <xf numFmtId="37" fontId="299" fillId="0" borderId="4" xfId="0" applyNumberFormat="1" applyFont="1" applyBorder="1" applyAlignment="1">
      <alignment horizontal="center" vertical="center"/>
    </xf>
    <xf numFmtId="37" fontId="300" fillId="0" borderId="4" xfId="0" applyNumberFormat="1" applyFont="1" applyBorder="1" applyAlignment="1">
      <alignment horizontal="center" vertical="center"/>
    </xf>
    <xf numFmtId="37" fontId="301" fillId="0" borderId="4" xfId="0" applyNumberFormat="1" applyFont="1" applyBorder="1" applyAlignment="1">
      <alignment horizontal="center" vertical="center"/>
    </xf>
    <xf numFmtId="37" fontId="308" fillId="0" borderId="0" xfId="0" applyNumberFormat="1" applyFont="1" applyAlignment="1">
      <alignment horizontal="center" vertical="center"/>
    </xf>
    <xf numFmtId="37" fontId="309" fillId="0" borderId="1" xfId="0" applyNumberFormat="1" applyFont="1" applyBorder="1" applyAlignment="1">
      <alignment horizontal="center" vertical="center" wrapText="1"/>
    </xf>
    <xf numFmtId="37" fontId="310" fillId="0" borderId="1" xfId="0" applyNumberFormat="1" applyFont="1" applyBorder="1" applyAlignment="1">
      <alignment horizontal="center" vertical="center" wrapText="1"/>
    </xf>
    <xf numFmtId="37" fontId="311" fillId="0" borderId="1" xfId="0" applyNumberFormat="1" applyFont="1" applyBorder="1" applyAlignment="1">
      <alignment horizontal="center" vertical="center" wrapText="1"/>
    </xf>
    <xf numFmtId="37" fontId="312" fillId="0" borderId="1" xfId="0" applyNumberFormat="1" applyFont="1" applyBorder="1" applyAlignment="1">
      <alignment horizontal="center" vertical="center" wrapText="1"/>
    </xf>
    <xf numFmtId="37" fontId="313" fillId="0" borderId="1" xfId="0" applyNumberFormat="1" applyFont="1" applyBorder="1" applyAlignment="1">
      <alignment horizontal="center" vertical="center" wrapText="1"/>
    </xf>
    <xf numFmtId="37" fontId="314" fillId="0" borderId="1" xfId="0" applyNumberFormat="1" applyFont="1" applyBorder="1" applyAlignment="1">
      <alignment horizontal="center" vertical="center" wrapText="1"/>
    </xf>
    <xf numFmtId="37" fontId="315" fillId="0" borderId="1" xfId="0" applyNumberFormat="1" applyFont="1" applyBorder="1" applyAlignment="1">
      <alignment horizontal="center" vertical="center" wrapText="1"/>
    </xf>
    <xf numFmtId="37" fontId="316" fillId="0" borderId="1" xfId="0" applyNumberFormat="1" applyFont="1" applyBorder="1" applyAlignment="1">
      <alignment horizontal="center" vertical="center" wrapText="1"/>
    </xf>
    <xf numFmtId="37" fontId="317" fillId="0" borderId="1" xfId="0" applyNumberFormat="1" applyFont="1" applyBorder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/>
    </xf>
    <xf numFmtId="37" fontId="320" fillId="0" borderId="0" xfId="0" applyNumberFormat="1" applyFont="1" applyAlignment="1">
      <alignment horizontal="center" vertical="center"/>
    </xf>
    <xf numFmtId="37" fontId="321" fillId="0" borderId="0" xfId="0" applyNumberFormat="1" applyFont="1" applyAlignment="1">
      <alignment horizontal="center" vertical="center"/>
    </xf>
    <xf numFmtId="37" fontId="322" fillId="0" borderId="0" xfId="0" applyNumberFormat="1" applyFont="1" applyAlignment="1">
      <alignment horizontal="center" vertical="center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/>
    </xf>
    <xf numFmtId="37" fontId="325" fillId="0" borderId="0" xfId="0" applyNumberFormat="1" applyFont="1" applyAlignment="1">
      <alignment horizontal="center" vertical="center"/>
    </xf>
    <xf numFmtId="37" fontId="326" fillId="0" borderId="0" xfId="0" applyNumberFormat="1" applyFont="1" applyAlignment="1">
      <alignment horizontal="center" vertical="center"/>
    </xf>
    <xf numFmtId="37" fontId="327" fillId="0" borderId="0" xfId="0" applyNumberFormat="1" applyFont="1" applyAlignment="1">
      <alignment horizontal="center" vertical="center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/>
    </xf>
    <xf numFmtId="37" fontId="330" fillId="0" borderId="0" xfId="0" applyNumberFormat="1" applyFont="1" applyAlignment="1">
      <alignment horizontal="center" vertical="center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 wrapText="1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center" vertical="center"/>
    </xf>
    <xf numFmtId="37" fontId="336" fillId="0" borderId="0" xfId="0" applyNumberFormat="1" applyFont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37" fontId="338" fillId="0" borderId="0" xfId="0" applyNumberFormat="1" applyFont="1" applyAlignment="1">
      <alignment horizontal="center" vertical="center" wrapText="1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center" vertical="center" wrapText="1"/>
    </xf>
    <xf numFmtId="37" fontId="344" fillId="0" borderId="0" xfId="0" applyNumberFormat="1" applyFont="1" applyAlignment="1">
      <alignment horizontal="center" vertical="center"/>
    </xf>
    <xf numFmtId="37" fontId="345" fillId="0" borderId="0" xfId="0" applyNumberFormat="1" applyFont="1" applyAlignment="1">
      <alignment horizontal="center" vertical="center"/>
    </xf>
    <xf numFmtId="37" fontId="346" fillId="0" borderId="0" xfId="0" applyNumberFormat="1" applyFont="1" applyAlignment="1">
      <alignment horizontal="center" vertical="center"/>
    </xf>
    <xf numFmtId="37" fontId="347" fillId="0" borderId="0" xfId="0" applyNumberFormat="1" applyFont="1" applyAlignment="1">
      <alignment horizontal="center" vertical="center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/>
    </xf>
    <xf numFmtId="37" fontId="350" fillId="0" borderId="0" xfId="0" applyNumberFormat="1" applyFont="1" applyAlignment="1">
      <alignment horizontal="center" vertical="center"/>
    </xf>
    <xf numFmtId="37" fontId="351" fillId="0" borderId="0" xfId="0" applyNumberFormat="1" applyFont="1" applyAlignment="1">
      <alignment horizontal="center" vertical="center"/>
    </xf>
    <xf numFmtId="37" fontId="352" fillId="0" borderId="0" xfId="0" applyNumberFormat="1" applyFont="1" applyAlignment="1">
      <alignment horizontal="center" vertical="center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/>
    </xf>
    <xf numFmtId="37" fontId="355" fillId="0" borderId="0" xfId="0" applyNumberFormat="1" applyFont="1" applyAlignment="1">
      <alignment horizontal="center" vertical="center"/>
    </xf>
    <xf numFmtId="37" fontId="356" fillId="0" borderId="0" xfId="0" applyNumberFormat="1" applyFont="1" applyAlignment="1">
      <alignment horizontal="center" vertical="center"/>
    </xf>
    <xf numFmtId="37" fontId="357" fillId="0" borderId="0" xfId="0" applyNumberFormat="1" applyFont="1" applyAlignment="1">
      <alignment horizontal="center" vertical="center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/>
    </xf>
    <xf numFmtId="37" fontId="360" fillId="0" borderId="0" xfId="0" applyNumberFormat="1" applyFont="1" applyAlignment="1">
      <alignment horizontal="center" vertical="center"/>
    </xf>
    <xf numFmtId="37" fontId="361" fillId="0" borderId="0" xfId="0" applyNumberFormat="1" applyFont="1" applyAlignment="1">
      <alignment horizontal="center" vertical="center"/>
    </xf>
    <xf numFmtId="37" fontId="362" fillId="0" borderId="0" xfId="0" applyNumberFormat="1" applyFont="1" applyAlignment="1">
      <alignment horizontal="center" vertical="center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center" vertical="center"/>
    </xf>
    <xf numFmtId="37" fontId="366" fillId="0" borderId="0" xfId="0" applyNumberFormat="1" applyFont="1" applyAlignment="1">
      <alignment horizontal="center" vertical="center"/>
    </xf>
    <xf numFmtId="37" fontId="36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/>
    </xf>
    <xf numFmtId="37" fontId="370" fillId="0" borderId="0" xfId="0" applyNumberFormat="1" applyFont="1" applyAlignment="1">
      <alignment horizontal="center" vertical="center"/>
    </xf>
    <xf numFmtId="37" fontId="371" fillId="0" borderId="0" xfId="0" applyNumberFormat="1" applyFont="1" applyAlignment="1">
      <alignment horizontal="center" vertical="center"/>
    </xf>
    <xf numFmtId="37" fontId="372" fillId="0" borderId="0" xfId="0" applyNumberFormat="1" applyFont="1" applyAlignment="1">
      <alignment horizontal="center" vertical="center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/>
    </xf>
    <xf numFmtId="37" fontId="375" fillId="0" borderId="0" xfId="0" applyNumberFormat="1" applyFont="1" applyAlignment="1">
      <alignment horizontal="center" vertical="center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/>
    </xf>
    <xf numFmtId="37" fontId="378" fillId="0" borderId="0" xfId="0" applyNumberFormat="1" applyFont="1" applyAlignment="1">
      <alignment horizontal="center" vertical="center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/>
    </xf>
    <xf numFmtId="37" fontId="381" fillId="0" borderId="0" xfId="0" applyNumberFormat="1" applyFont="1" applyAlignment="1">
      <alignment horizontal="center" vertical="center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/>
    </xf>
    <xf numFmtId="37" fontId="387" fillId="0" borderId="0" xfId="0" applyNumberFormat="1" applyFont="1" applyAlignment="1">
      <alignment horizontal="center" vertical="center"/>
    </xf>
    <xf numFmtId="37" fontId="388" fillId="0" borderId="0" xfId="0" applyNumberFormat="1" applyFont="1" applyAlignment="1">
      <alignment horizontal="center" vertical="center" wrapText="1"/>
    </xf>
    <xf numFmtId="37" fontId="389" fillId="0" borderId="0" xfId="0" applyNumberFormat="1" applyFont="1" applyAlignment="1">
      <alignment horizontal="center" vertical="center"/>
    </xf>
    <xf numFmtId="37" fontId="390" fillId="0" borderId="0" xfId="0" applyNumberFormat="1" applyFont="1" applyAlignment="1">
      <alignment horizontal="center" vertical="center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/>
    </xf>
    <xf numFmtId="37" fontId="393" fillId="0" borderId="0" xfId="0" applyNumberFormat="1" applyFont="1" applyAlignment="1">
      <alignment horizontal="center" vertical="center"/>
    </xf>
    <xf numFmtId="37" fontId="395" fillId="0" borderId="3" xfId="0" applyNumberFormat="1" applyFont="1" applyBorder="1" applyAlignment="1">
      <alignment horizontal="center" vertical="center"/>
    </xf>
    <xf numFmtId="37" fontId="396" fillId="0" borderId="3" xfId="0" applyNumberFormat="1" applyFont="1" applyBorder="1" applyAlignment="1">
      <alignment horizontal="center" vertical="center"/>
    </xf>
    <xf numFmtId="37" fontId="397" fillId="0" borderId="3" xfId="0" applyNumberFormat="1" applyFont="1" applyBorder="1" applyAlignment="1">
      <alignment horizontal="center" vertical="center"/>
    </xf>
    <xf numFmtId="37" fontId="398" fillId="0" borderId="3" xfId="0" applyNumberFormat="1" applyFont="1" applyBorder="1" applyAlignment="1">
      <alignment horizontal="center" vertical="center"/>
    </xf>
    <xf numFmtId="37" fontId="399" fillId="0" borderId="4" xfId="0" applyNumberFormat="1" applyFont="1" applyBorder="1" applyAlignment="1">
      <alignment horizontal="center" vertical="center"/>
    </xf>
    <xf numFmtId="37" fontId="400" fillId="0" borderId="4" xfId="0" applyNumberFormat="1" applyFont="1" applyBorder="1" applyAlignment="1">
      <alignment horizontal="center" vertical="center"/>
    </xf>
    <xf numFmtId="37" fontId="401" fillId="0" borderId="4" xfId="0" applyNumberFormat="1" applyFont="1" applyBorder="1" applyAlignment="1">
      <alignment horizontal="center" vertical="center"/>
    </xf>
    <xf numFmtId="37" fontId="402" fillId="0" borderId="4" xfId="0" applyNumberFormat="1" applyFont="1" applyBorder="1" applyAlignment="1">
      <alignment horizontal="center" vertical="center"/>
    </xf>
    <xf numFmtId="37" fontId="403" fillId="0" borderId="4" xfId="0" applyNumberFormat="1" applyFont="1" applyBorder="1" applyAlignment="1">
      <alignment horizontal="center" vertical="center"/>
    </xf>
    <xf numFmtId="37" fontId="404" fillId="0" borderId="4" xfId="0" applyNumberFormat="1" applyFont="1" applyBorder="1" applyAlignment="1">
      <alignment horizontal="center" vertical="center"/>
    </xf>
    <xf numFmtId="37" fontId="411" fillId="0" borderId="0" xfId="0" applyNumberFormat="1" applyFont="1" applyAlignment="1">
      <alignment horizontal="center" vertical="center"/>
    </xf>
    <xf numFmtId="37" fontId="412" fillId="0" borderId="1" xfId="0" applyNumberFormat="1" applyFont="1" applyBorder="1" applyAlignment="1">
      <alignment horizontal="center" vertical="center" wrapText="1"/>
    </xf>
    <xf numFmtId="37" fontId="413" fillId="0" borderId="1" xfId="0" applyNumberFormat="1" applyFont="1" applyBorder="1" applyAlignment="1">
      <alignment horizontal="center" vertical="center" wrapText="1"/>
    </xf>
    <xf numFmtId="37" fontId="414" fillId="0" borderId="1" xfId="0" applyNumberFormat="1" applyFont="1" applyBorder="1" applyAlignment="1">
      <alignment horizontal="center" vertical="center" wrapText="1"/>
    </xf>
    <xf numFmtId="37" fontId="415" fillId="0" borderId="1" xfId="0" applyNumberFormat="1" applyFont="1" applyBorder="1" applyAlignment="1">
      <alignment horizontal="center" vertical="center" wrapText="1"/>
    </xf>
    <xf numFmtId="37" fontId="416" fillId="0" borderId="1" xfId="0" applyNumberFormat="1" applyFont="1" applyBorder="1" applyAlignment="1">
      <alignment horizontal="center" vertical="center" wrapText="1"/>
    </xf>
    <xf numFmtId="37" fontId="417" fillId="0" borderId="1" xfId="0" applyNumberFormat="1" applyFont="1" applyBorder="1" applyAlignment="1">
      <alignment horizontal="center" vertical="center" wrapText="1"/>
    </xf>
    <xf numFmtId="37" fontId="418" fillId="0" borderId="1" xfId="0" applyNumberFormat="1" applyFont="1" applyBorder="1" applyAlignment="1">
      <alignment horizontal="center" vertical="center" wrapText="1"/>
    </xf>
    <xf numFmtId="37" fontId="419" fillId="0" borderId="1" xfId="0" applyNumberFormat="1" applyFont="1" applyBorder="1" applyAlignment="1">
      <alignment horizontal="center" vertical="center" wrapText="1"/>
    </xf>
    <xf numFmtId="37" fontId="420" fillId="0" borderId="0" xfId="0" applyNumberFormat="1" applyFont="1" applyAlignment="1">
      <alignment horizontal="center" vertical="center" wrapText="1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center" vertical="center"/>
    </xf>
    <xf numFmtId="37" fontId="425" fillId="0" borderId="0" xfId="0" applyNumberFormat="1" applyFont="1" applyAlignment="1">
      <alignment horizontal="center" vertical="center" wrapText="1"/>
    </xf>
    <xf numFmtId="37" fontId="426" fillId="0" borderId="0" xfId="0" applyNumberFormat="1" applyFont="1" applyAlignment="1">
      <alignment horizontal="center" vertical="center"/>
    </xf>
    <xf numFmtId="37" fontId="427" fillId="0" borderId="0" xfId="0" applyNumberFormat="1" applyFont="1" applyAlignment="1">
      <alignment horizontal="center" vertical="center"/>
    </xf>
    <xf numFmtId="37" fontId="428" fillId="0" borderId="0" xfId="0" applyNumberFormat="1" applyFont="1" applyAlignment="1">
      <alignment horizontal="center" vertical="center"/>
    </xf>
    <xf numFmtId="37" fontId="429" fillId="0" borderId="0" xfId="0" applyNumberFormat="1" applyFont="1" applyAlignment="1">
      <alignment horizontal="center" vertical="center"/>
    </xf>
    <xf numFmtId="37" fontId="430" fillId="0" borderId="0" xfId="0" applyNumberFormat="1" applyFont="1" applyAlignment="1">
      <alignment horizontal="center" vertical="center" wrapText="1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center" vertical="center"/>
    </xf>
    <xf numFmtId="37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center" vertical="center" wrapText="1"/>
    </xf>
    <xf numFmtId="37" fontId="436" fillId="0" borderId="0" xfId="0" applyNumberFormat="1" applyFont="1" applyAlignment="1">
      <alignment horizontal="center" vertical="center"/>
    </xf>
    <xf numFmtId="37" fontId="437" fillId="0" borderId="0" xfId="0" applyNumberFormat="1" applyFont="1" applyAlignment="1">
      <alignment horizontal="center" vertical="center"/>
    </xf>
    <xf numFmtId="37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center" vertical="center" wrapText="1"/>
    </xf>
    <xf numFmtId="37" fontId="441" fillId="0" borderId="0" xfId="0" applyNumberFormat="1" applyFont="1" applyAlignment="1">
      <alignment horizontal="center" vertical="center"/>
    </xf>
    <xf numFmtId="37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center" vertical="center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 wrapText="1"/>
    </xf>
    <xf numFmtId="37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 wrapText="1"/>
    </xf>
    <xf numFmtId="37" fontId="451" fillId="0" borderId="0" xfId="0" applyNumberFormat="1" applyFont="1" applyAlignment="1">
      <alignment horizontal="center" vertical="center"/>
    </xf>
    <xf numFmtId="37" fontId="452" fillId="0" borderId="0" xfId="0" applyNumberFormat="1" applyFont="1" applyAlignment="1">
      <alignment horizontal="center" vertical="center"/>
    </xf>
    <xf numFmtId="37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 wrapText="1"/>
    </xf>
    <xf numFmtId="37" fontId="456" fillId="0" borderId="0" xfId="0" applyNumberFormat="1" applyFont="1" applyAlignment="1">
      <alignment horizontal="center" vertical="center"/>
    </xf>
    <xf numFmtId="37" fontId="457" fillId="0" borderId="0" xfId="0" applyNumberFormat="1" applyFont="1" applyAlignment="1">
      <alignment horizontal="center" vertical="center"/>
    </xf>
    <xf numFmtId="37" fontId="458" fillId="0" borderId="0" xfId="0" applyNumberFormat="1" applyFont="1" applyAlignment="1">
      <alignment horizontal="center" vertical="center"/>
    </xf>
    <xf numFmtId="37" fontId="459" fillId="0" borderId="0" xfId="0" applyNumberFormat="1" applyFont="1" applyAlignment="1">
      <alignment horizontal="center" vertical="center"/>
    </xf>
    <xf numFmtId="37" fontId="460" fillId="0" borderId="0" xfId="0" applyNumberFormat="1" applyFont="1" applyAlignment="1">
      <alignment horizontal="center" vertical="center" wrapText="1"/>
    </xf>
    <xf numFmtId="37" fontId="461" fillId="0" borderId="0" xfId="0" applyNumberFormat="1" applyFont="1" applyAlignment="1">
      <alignment horizontal="center" vertical="center"/>
    </xf>
    <xf numFmtId="37" fontId="462" fillId="0" borderId="0" xfId="0" applyNumberFormat="1" applyFont="1" applyAlignment="1">
      <alignment horizontal="center" vertical="center"/>
    </xf>
    <xf numFmtId="37" fontId="463" fillId="0" borderId="0" xfId="0" applyNumberFormat="1" applyFont="1" applyAlignment="1">
      <alignment horizontal="center" vertical="center"/>
    </xf>
    <xf numFmtId="37" fontId="464" fillId="0" borderId="0" xfId="0" applyNumberFormat="1" applyFont="1" applyAlignment="1">
      <alignment horizontal="center" vertical="center"/>
    </xf>
    <xf numFmtId="37" fontId="465" fillId="0" borderId="0" xfId="0" applyNumberFormat="1" applyFont="1" applyAlignment="1">
      <alignment horizontal="center" vertical="center" wrapText="1"/>
    </xf>
    <xf numFmtId="37" fontId="466" fillId="0" borderId="0" xfId="0" applyNumberFormat="1" applyFont="1" applyAlignment="1">
      <alignment horizontal="center" vertical="center"/>
    </xf>
    <xf numFmtId="37" fontId="467" fillId="0" borderId="0" xfId="0" applyNumberFormat="1" applyFont="1" applyAlignment="1">
      <alignment horizontal="center" vertical="center"/>
    </xf>
    <xf numFmtId="37" fontId="468" fillId="0" borderId="0" xfId="0" applyNumberFormat="1" applyFont="1" applyAlignment="1">
      <alignment horizontal="center" vertical="center"/>
    </xf>
    <xf numFmtId="37" fontId="469" fillId="0" borderId="0" xfId="0" applyNumberFormat="1" applyFont="1" applyAlignment="1">
      <alignment horizontal="center" vertical="center"/>
    </xf>
    <xf numFmtId="37" fontId="470" fillId="0" borderId="0" xfId="0" applyNumberFormat="1" applyFont="1" applyAlignment="1">
      <alignment horizontal="center" vertical="center" wrapText="1"/>
    </xf>
    <xf numFmtId="37" fontId="471" fillId="0" borderId="0" xfId="0" applyNumberFormat="1" applyFont="1" applyAlignment="1">
      <alignment horizontal="center" vertical="center"/>
    </xf>
    <xf numFmtId="37" fontId="472" fillId="0" borderId="0" xfId="0" applyNumberFormat="1" applyFont="1" applyAlignment="1">
      <alignment horizontal="center" vertical="center"/>
    </xf>
    <xf numFmtId="37" fontId="473" fillId="0" borderId="0" xfId="0" applyNumberFormat="1" applyFont="1" applyAlignment="1">
      <alignment horizontal="center" vertical="center"/>
    </xf>
    <xf numFmtId="37" fontId="474" fillId="0" borderId="0" xfId="0" applyNumberFormat="1" applyFont="1" applyAlignment="1">
      <alignment horizontal="center" vertical="center"/>
    </xf>
    <xf numFmtId="37" fontId="477" fillId="0" borderId="3" xfId="0" applyNumberFormat="1" applyFont="1" applyBorder="1" applyAlignment="1">
      <alignment horizontal="center" vertical="center"/>
    </xf>
    <xf numFmtId="37" fontId="478" fillId="0" borderId="3" xfId="0" applyNumberFormat="1" applyFont="1" applyBorder="1" applyAlignment="1">
      <alignment horizontal="center" vertical="center"/>
    </xf>
    <xf numFmtId="37" fontId="479" fillId="0" borderId="3" xfId="0" applyNumberFormat="1" applyFont="1" applyBorder="1" applyAlignment="1">
      <alignment horizontal="center" vertical="center"/>
    </xf>
    <xf numFmtId="37" fontId="481" fillId="0" borderId="4" xfId="0" applyNumberFormat="1" applyFont="1" applyBorder="1" applyAlignment="1">
      <alignment horizontal="center" vertical="center"/>
    </xf>
    <xf numFmtId="37" fontId="482" fillId="0" borderId="4" xfId="0" applyNumberFormat="1" applyFont="1" applyBorder="1" applyAlignment="1">
      <alignment horizontal="center" vertical="center"/>
    </xf>
    <xf numFmtId="37" fontId="483" fillId="0" borderId="4" xfId="0" applyNumberFormat="1" applyFont="1" applyBorder="1" applyAlignment="1">
      <alignment horizontal="center" vertical="center"/>
    </xf>
    <xf numFmtId="37" fontId="485" fillId="0" borderId="4" xfId="0" applyNumberFormat="1" applyFont="1" applyBorder="1" applyAlignment="1">
      <alignment horizontal="center" vertical="center"/>
    </xf>
    <xf numFmtId="37" fontId="486" fillId="0" borderId="4" xfId="0" applyNumberFormat="1" applyFont="1" applyBorder="1" applyAlignment="1">
      <alignment horizontal="center" vertical="center"/>
    </xf>
    <xf numFmtId="37" fontId="487" fillId="0" borderId="4" xfId="0" applyNumberFormat="1" applyFont="1" applyBorder="1" applyAlignment="1">
      <alignment horizontal="center" vertical="center"/>
    </xf>
    <xf numFmtId="37" fontId="495" fillId="0" borderId="0" xfId="0" applyNumberFormat="1" applyFont="1" applyAlignment="1">
      <alignment horizontal="center" vertical="center"/>
    </xf>
    <xf numFmtId="37" fontId="496" fillId="0" borderId="1" xfId="0" applyNumberFormat="1" applyFont="1" applyBorder="1" applyAlignment="1">
      <alignment horizontal="center" vertical="center" wrapText="1"/>
    </xf>
    <xf numFmtId="37" fontId="497" fillId="0" borderId="1" xfId="0" applyNumberFormat="1" applyFont="1" applyBorder="1" applyAlignment="1">
      <alignment horizontal="center" vertical="center" wrapText="1"/>
    </xf>
    <xf numFmtId="37" fontId="498" fillId="0" borderId="1" xfId="0" applyNumberFormat="1" applyFont="1" applyBorder="1" applyAlignment="1">
      <alignment horizontal="center" vertical="center" wrapText="1"/>
    </xf>
    <xf numFmtId="37" fontId="499" fillId="0" borderId="1" xfId="0" applyNumberFormat="1" applyFont="1" applyBorder="1" applyAlignment="1">
      <alignment horizontal="center" vertical="center" wrapText="1"/>
    </xf>
    <xf numFmtId="37" fontId="500" fillId="0" borderId="1" xfId="0" applyNumberFormat="1" applyFont="1" applyBorder="1" applyAlignment="1">
      <alignment horizontal="center" vertical="center" wrapText="1"/>
    </xf>
    <xf numFmtId="37" fontId="501" fillId="0" borderId="1" xfId="0" applyNumberFormat="1" applyFont="1" applyBorder="1" applyAlignment="1">
      <alignment horizontal="center" vertical="center" wrapText="1"/>
    </xf>
    <xf numFmtId="37" fontId="502" fillId="0" borderId="1" xfId="0" applyNumberFormat="1" applyFont="1" applyBorder="1" applyAlignment="1">
      <alignment horizontal="center" vertical="center" wrapText="1"/>
    </xf>
    <xf numFmtId="37" fontId="503" fillId="0" borderId="1" xfId="0" applyNumberFormat="1" applyFont="1" applyBorder="1" applyAlignment="1">
      <alignment horizontal="center" vertical="center" wrapText="1"/>
    </xf>
    <xf numFmtId="37" fontId="504" fillId="0" borderId="0" xfId="0" applyNumberFormat="1" applyFont="1" applyAlignment="1">
      <alignment horizontal="center" vertical="center" wrapText="1"/>
    </xf>
    <xf numFmtId="37" fontId="505" fillId="0" borderId="0" xfId="0" applyNumberFormat="1" applyFont="1" applyAlignment="1">
      <alignment horizontal="center" vertical="center"/>
    </xf>
    <xf numFmtId="37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center" vertical="center"/>
    </xf>
    <xf numFmtId="37" fontId="508" fillId="0" borderId="0" xfId="0" applyNumberFormat="1" applyFont="1" applyAlignment="1">
      <alignment horizontal="center" vertical="center"/>
    </xf>
    <xf numFmtId="37" fontId="509" fillId="0" borderId="0" xfId="0" applyNumberFormat="1" applyFont="1" applyAlignment="1">
      <alignment horizontal="center" vertical="center"/>
    </xf>
    <xf numFmtId="37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 wrapText="1"/>
    </xf>
    <xf numFmtId="37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center" vertical="center"/>
    </xf>
    <xf numFmtId="37" fontId="516" fillId="0" borderId="0" xfId="0" applyNumberFormat="1" applyFont="1" applyAlignment="1">
      <alignment horizontal="center" vertical="center"/>
    </xf>
    <xf numFmtId="37" fontId="517" fillId="0" borderId="0" xfId="0" applyNumberFormat="1" applyFont="1" applyAlignment="1">
      <alignment horizontal="center" vertical="center"/>
    </xf>
    <xf numFmtId="37" fontId="518" fillId="0" borderId="0" xfId="0" applyNumberFormat="1" applyFont="1" applyAlignment="1">
      <alignment horizontal="center" vertical="center"/>
    </xf>
    <xf numFmtId="37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center" vertical="center"/>
    </xf>
    <xf numFmtId="37" fontId="521" fillId="0" borderId="0" xfId="0" applyNumberFormat="1" applyFont="1" applyAlignment="1">
      <alignment horizontal="center" vertical="center"/>
    </xf>
    <xf numFmtId="37" fontId="522" fillId="0" borderId="0" xfId="0" applyNumberFormat="1" applyFont="1" applyAlignment="1">
      <alignment horizontal="center" vertical="center" wrapText="1"/>
    </xf>
    <xf numFmtId="37" fontId="523" fillId="0" borderId="0" xfId="0" applyNumberFormat="1" applyFont="1" applyAlignment="1">
      <alignment horizontal="center" vertical="center"/>
    </xf>
    <xf numFmtId="37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37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 wrapText="1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/>
    </xf>
    <xf numFmtId="37" fontId="533" fillId="0" borderId="0" xfId="0" applyNumberFormat="1" applyFont="1" applyAlignment="1">
      <alignment horizontal="center" vertical="center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center" vertical="center"/>
    </xf>
    <xf numFmtId="37" fontId="538" fillId="0" borderId="0" xfId="0" applyNumberFormat="1" applyFont="1" applyAlignment="1">
      <alignment horizontal="center" vertical="center" wrapText="1"/>
    </xf>
    <xf numFmtId="37" fontId="539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center" vertical="center"/>
    </xf>
    <xf numFmtId="37" fontId="541" fillId="0" borderId="0" xfId="0" applyNumberFormat="1" applyFont="1" applyAlignment="1">
      <alignment horizontal="center" vertical="center"/>
    </xf>
    <xf numFmtId="37" fontId="542" fillId="0" borderId="0" xfId="0" applyNumberFormat="1" applyFont="1" applyAlignment="1">
      <alignment horizontal="center" vertical="center"/>
    </xf>
    <xf numFmtId="37" fontId="543" fillId="0" borderId="0" xfId="0" applyNumberFormat="1" applyFont="1" applyAlignment="1">
      <alignment horizontal="center" vertical="center"/>
    </xf>
    <xf numFmtId="37" fontId="544" fillId="0" borderId="0" xfId="0" applyNumberFormat="1" applyFont="1" applyAlignment="1">
      <alignment horizontal="center" vertical="center"/>
    </xf>
    <xf numFmtId="37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 wrapText="1"/>
    </xf>
    <xf numFmtId="37" fontId="548" fillId="0" borderId="0" xfId="0" applyNumberFormat="1" applyFont="1" applyAlignment="1">
      <alignment horizontal="center" vertical="center"/>
    </xf>
    <xf numFmtId="37" fontId="549" fillId="0" borderId="0" xfId="0" applyNumberFormat="1" applyFont="1" applyAlignment="1">
      <alignment horizontal="center" vertical="center"/>
    </xf>
    <xf numFmtId="37" fontId="550" fillId="0" borderId="0" xfId="0" applyNumberFormat="1" applyFont="1" applyAlignment="1">
      <alignment horizontal="center" vertical="center"/>
    </xf>
    <xf numFmtId="37" fontId="551" fillId="0" borderId="0" xfId="0" applyNumberFormat="1" applyFont="1" applyAlignment="1">
      <alignment horizontal="center" vertical="center"/>
    </xf>
    <xf numFmtId="37" fontId="552" fillId="0" borderId="0" xfId="0" applyNumberFormat="1" applyFont="1" applyAlignment="1">
      <alignment horizontal="center" vertical="center"/>
    </xf>
    <xf numFmtId="37" fontId="553" fillId="0" borderId="0" xfId="0" applyNumberFormat="1" applyFont="1" applyAlignment="1">
      <alignment horizontal="center" vertical="center"/>
    </xf>
    <xf numFmtId="37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/>
    </xf>
    <xf numFmtId="37" fontId="556" fillId="0" borderId="0" xfId="0" applyNumberFormat="1" applyFont="1" applyAlignment="1">
      <alignment horizontal="center" vertical="center" wrapText="1"/>
    </xf>
    <xf numFmtId="37" fontId="557" fillId="0" borderId="0" xfId="0" applyNumberFormat="1" applyFont="1" applyAlignment="1">
      <alignment horizontal="center" vertical="center"/>
    </xf>
    <xf numFmtId="37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center" vertical="center"/>
    </xf>
    <xf numFmtId="37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center" vertical="center" wrapText="1"/>
    </xf>
    <xf numFmtId="37" fontId="566" fillId="0" borderId="0" xfId="0" applyNumberFormat="1" applyFont="1" applyAlignment="1">
      <alignment horizontal="center" vertical="center"/>
    </xf>
    <xf numFmtId="37" fontId="567" fillId="0" borderId="0" xfId="0" applyNumberFormat="1" applyFont="1" applyAlignment="1">
      <alignment horizontal="center" vertical="center"/>
    </xf>
    <xf numFmtId="37" fontId="568" fillId="0" borderId="0" xfId="0" applyNumberFormat="1" applyFont="1" applyAlignment="1">
      <alignment horizontal="center" vertical="center"/>
    </xf>
    <xf numFmtId="37" fontId="569" fillId="0" borderId="0" xfId="0" applyNumberFormat="1" applyFont="1" applyAlignment="1">
      <alignment horizontal="center" vertical="center"/>
    </xf>
    <xf numFmtId="37" fontId="570" fillId="0" borderId="0" xfId="0" applyNumberFormat="1" applyFont="1" applyAlignment="1">
      <alignment horizontal="center" vertical="center"/>
    </xf>
    <xf numFmtId="37" fontId="571" fillId="0" borderId="0" xfId="0" applyNumberFormat="1" applyFont="1" applyAlignment="1">
      <alignment horizontal="center" vertical="center"/>
    </xf>
    <xf numFmtId="37" fontId="572" fillId="0" borderId="0" xfId="0" applyNumberFormat="1" applyFont="1" applyAlignment="1">
      <alignment horizontal="center" vertical="center"/>
    </xf>
    <xf numFmtId="37" fontId="573" fillId="0" borderId="0" xfId="0" applyNumberFormat="1" applyFont="1" applyAlignment="1">
      <alignment horizontal="center" vertical="center" wrapText="1"/>
    </xf>
    <xf numFmtId="37" fontId="574" fillId="0" borderId="0" xfId="0" applyNumberFormat="1" applyFont="1" applyAlignment="1">
      <alignment horizontal="center" vertical="center"/>
    </xf>
    <xf numFmtId="37" fontId="575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/>
    </xf>
    <xf numFmtId="37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center" vertical="center" wrapText="1"/>
    </xf>
    <xf numFmtId="37" fontId="581" fillId="0" borderId="0" xfId="0" applyNumberFormat="1" applyFont="1" applyAlignment="1">
      <alignment horizontal="center" vertical="center"/>
    </xf>
    <xf numFmtId="37" fontId="582" fillId="0" borderId="0" xfId="0" applyNumberFormat="1" applyFont="1" applyAlignment="1">
      <alignment horizontal="center" vertical="center"/>
    </xf>
    <xf numFmtId="37" fontId="583" fillId="0" borderId="0" xfId="0" applyNumberFormat="1" applyFont="1" applyAlignment="1">
      <alignment horizontal="center" vertical="center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center" vertical="center"/>
    </xf>
    <xf numFmtId="37" fontId="586" fillId="0" borderId="0" xfId="0" applyNumberFormat="1" applyFont="1" applyAlignment="1">
      <alignment horizontal="center" vertical="center"/>
    </xf>
    <xf numFmtId="37" fontId="587" fillId="0" borderId="0" xfId="0" applyNumberFormat="1" applyFont="1" applyAlignment="1">
      <alignment horizontal="center" vertical="center"/>
    </xf>
    <xf numFmtId="37" fontId="588" fillId="0" borderId="0" xfId="0" applyNumberFormat="1" applyFont="1" applyAlignment="1">
      <alignment horizontal="center" vertical="center"/>
    </xf>
    <xf numFmtId="37" fontId="589" fillId="0" borderId="0" xfId="0" applyNumberFormat="1" applyFont="1" applyAlignment="1">
      <alignment horizontal="center" vertical="center" wrapText="1"/>
    </xf>
    <xf numFmtId="37" fontId="590" fillId="0" borderId="0" xfId="0" applyNumberFormat="1" applyFont="1" applyAlignment="1">
      <alignment horizontal="center" vertical="center"/>
    </xf>
    <xf numFmtId="37" fontId="591" fillId="0" borderId="0" xfId="0" applyNumberFormat="1" applyFont="1" applyAlignment="1">
      <alignment horizontal="center" vertical="center"/>
    </xf>
    <xf numFmtId="37" fontId="592" fillId="0" borderId="0" xfId="0" applyNumberFormat="1" applyFont="1" applyAlignment="1">
      <alignment horizontal="center" vertical="center"/>
    </xf>
    <xf numFmtId="37" fontId="593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center" vertical="center"/>
    </xf>
    <xf numFmtId="37" fontId="595" fillId="0" borderId="0" xfId="0" applyNumberFormat="1" applyFont="1" applyAlignment="1">
      <alignment horizontal="center" vertical="center"/>
    </xf>
    <xf numFmtId="37" fontId="596" fillId="0" borderId="0" xfId="0" applyNumberFormat="1" applyFont="1" applyAlignment="1">
      <alignment horizontal="center" vertical="center"/>
    </xf>
    <xf numFmtId="37" fontId="597" fillId="0" borderId="0" xfId="0" applyNumberFormat="1" applyFont="1" applyAlignment="1">
      <alignment horizontal="center" vertical="center"/>
    </xf>
    <xf numFmtId="37" fontId="600" fillId="0" borderId="3" xfId="0" applyNumberFormat="1" applyFont="1" applyBorder="1" applyAlignment="1">
      <alignment horizontal="center" vertical="center"/>
    </xf>
    <xf numFmtId="37" fontId="601" fillId="0" borderId="3" xfId="0" applyNumberFormat="1" applyFont="1" applyBorder="1" applyAlignment="1">
      <alignment horizontal="center" vertical="center"/>
    </xf>
    <xf numFmtId="37" fontId="602" fillId="0" borderId="3" xfId="0" applyNumberFormat="1" applyFont="1" applyBorder="1" applyAlignment="1">
      <alignment horizontal="center" vertical="center"/>
    </xf>
    <xf numFmtId="37" fontId="604" fillId="0" borderId="3" xfId="0" applyNumberFormat="1" applyFont="1" applyBorder="1" applyAlignment="1">
      <alignment horizontal="center" vertical="center"/>
    </xf>
    <xf numFmtId="37" fontId="605" fillId="0" borderId="3" xfId="0" applyNumberFormat="1" applyFont="1" applyBorder="1" applyAlignment="1">
      <alignment horizontal="center" vertical="center"/>
    </xf>
    <xf numFmtId="37" fontId="606" fillId="0" borderId="3" xfId="0" applyNumberFormat="1" applyFont="1" applyBorder="1" applyAlignment="1">
      <alignment horizontal="center" vertical="center"/>
    </xf>
    <xf numFmtId="37" fontId="608" fillId="0" borderId="4" xfId="0" applyNumberFormat="1" applyFont="1" applyBorder="1" applyAlignment="1">
      <alignment horizontal="center" vertical="center"/>
    </xf>
    <xf numFmtId="37" fontId="609" fillId="0" borderId="4" xfId="0" applyNumberFormat="1" applyFont="1" applyBorder="1" applyAlignment="1">
      <alignment horizontal="center" vertical="center"/>
    </xf>
    <xf numFmtId="37" fontId="610" fillId="0" borderId="4" xfId="0" applyNumberFormat="1" applyFont="1" applyBorder="1" applyAlignment="1">
      <alignment horizontal="center" vertical="center"/>
    </xf>
    <xf numFmtId="37" fontId="612" fillId="0" borderId="4" xfId="0" applyNumberFormat="1" applyFont="1" applyBorder="1" applyAlignment="1">
      <alignment horizontal="center" vertical="center"/>
    </xf>
    <xf numFmtId="37" fontId="613" fillId="0" borderId="4" xfId="0" applyNumberFormat="1" applyFont="1" applyBorder="1" applyAlignment="1">
      <alignment horizontal="center" vertical="center"/>
    </xf>
    <xf numFmtId="37" fontId="614" fillId="0" borderId="4" xfId="0" applyNumberFormat="1" applyFont="1" applyBorder="1" applyAlignment="1">
      <alignment horizontal="center" vertical="center"/>
    </xf>
    <xf numFmtId="37" fontId="622" fillId="0" borderId="1" xfId="0" applyNumberFormat="1" applyFont="1" applyBorder="1" applyAlignment="1">
      <alignment horizontal="center" vertical="center"/>
    </xf>
    <xf numFmtId="37" fontId="623" fillId="0" borderId="1" xfId="0" applyNumberFormat="1" applyFont="1" applyBorder="1" applyAlignment="1">
      <alignment horizontal="center" vertical="center" wrapText="1"/>
    </xf>
    <xf numFmtId="37" fontId="624" fillId="0" borderId="1" xfId="0" applyNumberFormat="1" applyFont="1" applyBorder="1" applyAlignment="1">
      <alignment horizontal="center" vertical="center" wrapText="1"/>
    </xf>
    <xf numFmtId="37" fontId="625" fillId="0" borderId="1" xfId="0" applyNumberFormat="1" applyFont="1" applyBorder="1" applyAlignment="1">
      <alignment horizontal="center" vertical="center" wrapText="1"/>
    </xf>
    <xf numFmtId="37" fontId="626" fillId="0" borderId="1" xfId="0" applyNumberFormat="1" applyFont="1" applyBorder="1" applyAlignment="1">
      <alignment horizontal="center" vertical="center" wrapText="1"/>
    </xf>
    <xf numFmtId="37" fontId="627" fillId="0" borderId="1" xfId="0" applyNumberFormat="1" applyFont="1" applyBorder="1" applyAlignment="1">
      <alignment horizontal="center" vertical="center" wrapText="1"/>
    </xf>
    <xf numFmtId="37" fontId="628" fillId="0" borderId="1" xfId="0" applyNumberFormat="1" applyFont="1" applyBorder="1" applyAlignment="1">
      <alignment horizontal="center" vertical="center" wrapText="1"/>
    </xf>
    <xf numFmtId="37" fontId="629" fillId="0" borderId="1" xfId="0" applyNumberFormat="1" applyFont="1" applyBorder="1" applyAlignment="1">
      <alignment horizontal="center" vertical="center" wrapText="1"/>
    </xf>
    <xf numFmtId="37" fontId="630" fillId="0" borderId="1" xfId="0" applyNumberFormat="1" applyFont="1" applyBorder="1" applyAlignment="1">
      <alignment horizontal="center" vertical="center" wrapText="1"/>
    </xf>
    <xf numFmtId="37" fontId="631" fillId="0" borderId="1" xfId="0" applyNumberFormat="1" applyFont="1" applyBorder="1" applyAlignment="1">
      <alignment horizontal="center" vertical="center" wrapText="1"/>
    </xf>
    <xf numFmtId="37" fontId="632" fillId="0" borderId="1" xfId="0" applyNumberFormat="1" applyFont="1" applyBorder="1" applyAlignment="1">
      <alignment horizontal="center" vertical="center" wrapText="1"/>
    </xf>
    <xf numFmtId="37" fontId="633" fillId="0" borderId="0" xfId="0" applyNumberFormat="1" applyFont="1" applyAlignment="1">
      <alignment horizontal="center" vertical="center" wrapText="1"/>
    </xf>
    <xf numFmtId="37" fontId="634" fillId="0" borderId="0" xfId="0" applyNumberFormat="1" applyFont="1" applyAlignment="1">
      <alignment horizontal="center" vertical="center"/>
    </xf>
    <xf numFmtId="37" fontId="635" fillId="0" borderId="0" xfId="0" applyNumberFormat="1" applyFont="1" applyAlignment="1">
      <alignment horizontal="center" vertical="center"/>
    </xf>
    <xf numFmtId="37" fontId="637" fillId="0" borderId="0" xfId="0" applyNumberFormat="1" applyFont="1" applyAlignment="1">
      <alignment horizontal="center" vertical="center"/>
    </xf>
    <xf numFmtId="37" fontId="638" fillId="0" borderId="0" xfId="0" applyNumberFormat="1" applyFont="1" applyAlignment="1">
      <alignment horizontal="center" vertical="center"/>
    </xf>
    <xf numFmtId="37" fontId="640" fillId="0" borderId="0" xfId="0" applyNumberFormat="1" applyFont="1" applyAlignment="1">
      <alignment horizontal="center" vertical="center" wrapText="1"/>
    </xf>
    <xf numFmtId="37" fontId="641" fillId="0" borderId="0" xfId="0" applyNumberFormat="1" applyFont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4" fillId="0" borderId="0" xfId="0" applyNumberFormat="1" applyFont="1" applyAlignment="1">
      <alignment horizontal="center" vertical="center"/>
    </xf>
    <xf numFmtId="37" fontId="645" fillId="0" borderId="0" xfId="0" applyNumberFormat="1" applyFont="1" applyAlignment="1">
      <alignment horizontal="center" vertical="center"/>
    </xf>
    <xf numFmtId="37" fontId="646" fillId="0" borderId="0" xfId="0" applyNumberFormat="1" applyFont="1" applyAlignment="1">
      <alignment horizontal="center" vertical="center"/>
    </xf>
    <xf numFmtId="37" fontId="647" fillId="0" borderId="0" xfId="0" applyNumberFormat="1" applyFont="1" applyAlignment="1">
      <alignment horizontal="center" vertical="center"/>
    </xf>
    <xf numFmtId="37" fontId="650" fillId="0" borderId="3" xfId="0" applyNumberFormat="1" applyFont="1" applyBorder="1" applyAlignment="1">
      <alignment horizontal="center" vertical="center"/>
    </xf>
    <xf numFmtId="37" fontId="651" fillId="0" borderId="3" xfId="0" applyNumberFormat="1" applyFont="1" applyBorder="1" applyAlignment="1">
      <alignment horizontal="center" vertical="center"/>
    </xf>
    <xf numFmtId="37" fontId="653" fillId="0" borderId="3" xfId="0" applyNumberFormat="1" applyFont="1" applyBorder="1" applyAlignment="1">
      <alignment horizontal="center" vertical="center"/>
    </xf>
    <xf numFmtId="37" fontId="654" fillId="0" borderId="3" xfId="0" applyNumberFormat="1" applyFont="1" applyBorder="1" applyAlignment="1">
      <alignment horizontal="center" vertical="center"/>
    </xf>
    <xf numFmtId="37" fontId="655" fillId="0" borderId="3" xfId="0" applyNumberFormat="1" applyFont="1" applyBorder="1" applyAlignment="1">
      <alignment horizontal="center" vertical="center"/>
    </xf>
    <xf numFmtId="37" fontId="656" fillId="0" borderId="3" xfId="0" applyNumberFormat="1" applyFont="1" applyBorder="1" applyAlignment="1">
      <alignment horizontal="center" vertical="center"/>
    </xf>
    <xf numFmtId="37" fontId="658" fillId="0" borderId="4" xfId="0" applyNumberFormat="1" applyFont="1" applyBorder="1" applyAlignment="1">
      <alignment horizontal="center" vertical="center"/>
    </xf>
    <xf numFmtId="37" fontId="659" fillId="0" borderId="4" xfId="0" applyNumberFormat="1" applyFont="1" applyBorder="1" applyAlignment="1">
      <alignment horizontal="center" vertical="center"/>
    </xf>
    <xf numFmtId="37" fontId="660" fillId="0" borderId="4" xfId="0" applyNumberFormat="1" applyFont="1" applyBorder="1" applyAlignment="1">
      <alignment horizontal="center" vertical="center"/>
    </xf>
    <xf numFmtId="37" fontId="661" fillId="0" borderId="4" xfId="0" applyNumberFormat="1" applyFont="1" applyBorder="1" applyAlignment="1">
      <alignment horizontal="center" vertical="center"/>
    </xf>
    <xf numFmtId="37" fontId="662" fillId="0" borderId="4" xfId="0" applyNumberFormat="1" applyFont="1" applyBorder="1" applyAlignment="1">
      <alignment horizontal="center" vertical="center"/>
    </xf>
    <xf numFmtId="37" fontId="663" fillId="0" borderId="4" xfId="0" applyNumberFormat="1" applyFont="1" applyBorder="1" applyAlignment="1">
      <alignment horizontal="center" vertical="center"/>
    </xf>
    <xf numFmtId="37" fontId="664" fillId="0" borderId="4" xfId="0" applyNumberFormat="1" applyFont="1" applyBorder="1" applyAlignment="1">
      <alignment horizontal="center" vertical="center"/>
    </xf>
    <xf numFmtId="37" fontId="665" fillId="0" borderId="4" xfId="0" applyNumberFormat="1" applyFont="1" applyBorder="1" applyAlignment="1">
      <alignment horizontal="center" vertical="center"/>
    </xf>
    <xf numFmtId="37" fontId="666" fillId="0" borderId="4" xfId="0" applyNumberFormat="1" applyFont="1" applyBorder="1" applyAlignment="1">
      <alignment horizontal="center" vertical="center"/>
    </xf>
    <xf numFmtId="37" fontId="667" fillId="0" borderId="4" xfId="0" applyNumberFormat="1" applyFont="1" applyBorder="1" applyAlignment="1">
      <alignment horizontal="center" vertical="center"/>
    </xf>
    <xf numFmtId="37" fontId="674" fillId="0" borderId="1" xfId="0" applyNumberFormat="1" applyFont="1" applyBorder="1" applyAlignment="1">
      <alignment horizontal="center" vertical="center" wrapText="1"/>
    </xf>
    <xf numFmtId="37" fontId="675" fillId="0" borderId="1" xfId="0" applyNumberFormat="1" applyFont="1" applyBorder="1" applyAlignment="1">
      <alignment horizontal="center" vertical="center" wrapText="1"/>
    </xf>
    <xf numFmtId="37" fontId="676" fillId="0" borderId="1" xfId="0" applyNumberFormat="1" applyFont="1" applyBorder="1" applyAlignment="1">
      <alignment horizontal="center" vertical="center" wrapText="1"/>
    </xf>
    <xf numFmtId="37" fontId="677" fillId="0" borderId="1" xfId="0" applyNumberFormat="1" applyFont="1" applyBorder="1" applyAlignment="1">
      <alignment horizontal="center" vertical="center" wrapText="1"/>
    </xf>
    <xf numFmtId="37" fontId="678" fillId="0" borderId="1" xfId="0" applyNumberFormat="1" applyFont="1" applyBorder="1" applyAlignment="1">
      <alignment horizontal="center" vertical="center" wrapText="1"/>
    </xf>
    <xf numFmtId="37" fontId="679" fillId="0" borderId="1" xfId="0" applyNumberFormat="1" applyFont="1" applyBorder="1" applyAlignment="1">
      <alignment horizontal="center" vertical="center" wrapText="1"/>
    </xf>
    <xf numFmtId="37" fontId="680" fillId="0" borderId="1" xfId="0" applyNumberFormat="1" applyFont="1" applyBorder="1" applyAlignment="1">
      <alignment horizontal="center" vertical="center" wrapText="1"/>
    </xf>
    <xf numFmtId="37" fontId="681" fillId="0" borderId="1" xfId="0" applyNumberFormat="1" applyFont="1" applyBorder="1" applyAlignment="1">
      <alignment horizontal="center" vertical="center" wrapText="1"/>
    </xf>
    <xf numFmtId="37" fontId="682" fillId="0" borderId="0" xfId="0" applyNumberFormat="1" applyFont="1" applyAlignment="1">
      <alignment horizontal="center" vertical="center" wrapText="1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 wrapText="1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 wrapText="1"/>
    </xf>
    <xf numFmtId="37" fontId="696" fillId="0" borderId="0" xfId="0" applyNumberFormat="1" applyFont="1" applyAlignment="1">
      <alignment horizontal="center" vertical="center"/>
    </xf>
    <xf numFmtId="37" fontId="697" fillId="0" borderId="0" xfId="0" applyNumberFormat="1" applyFont="1" applyAlignment="1">
      <alignment horizontal="center" vertical="center"/>
    </xf>
    <xf numFmtId="37" fontId="698" fillId="0" borderId="0" xfId="0" applyNumberFormat="1" applyFont="1" applyAlignment="1">
      <alignment horizontal="center" vertical="center"/>
    </xf>
    <xf numFmtId="37" fontId="699" fillId="0" borderId="0" xfId="0" applyNumberFormat="1" applyFont="1" applyAlignment="1">
      <alignment horizontal="center" vertical="center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/>
    </xf>
    <xf numFmtId="37" fontId="702" fillId="0" borderId="0" xfId="0" applyNumberFormat="1" applyFont="1" applyAlignment="1">
      <alignment horizontal="center" vertical="center" wrapText="1"/>
    </xf>
    <xf numFmtId="37" fontId="703" fillId="0" borderId="0" xfId="0" applyNumberFormat="1" applyFont="1" applyAlignment="1">
      <alignment horizontal="center" vertical="center"/>
    </xf>
    <xf numFmtId="37" fontId="704" fillId="0" borderId="0" xfId="0" applyNumberFormat="1" applyFont="1" applyAlignment="1">
      <alignment horizontal="center" vertical="center"/>
    </xf>
    <xf numFmtId="37" fontId="705" fillId="0" borderId="0" xfId="0" applyNumberFormat="1" applyFont="1" applyAlignment="1">
      <alignment horizontal="center" vertical="center"/>
    </xf>
    <xf numFmtId="37" fontId="706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/>
    </xf>
    <xf numFmtId="37" fontId="709" fillId="0" borderId="0" xfId="0" applyNumberFormat="1" applyFont="1" applyAlignment="1">
      <alignment horizontal="center" vertical="center" wrapText="1"/>
    </xf>
    <xf numFmtId="37" fontId="710" fillId="0" borderId="0" xfId="0" applyNumberFormat="1" applyFont="1" applyAlignment="1">
      <alignment horizontal="center" vertical="center"/>
    </xf>
    <xf numFmtId="37" fontId="711" fillId="0" borderId="0" xfId="0" applyNumberFormat="1" applyFont="1" applyAlignment="1">
      <alignment horizontal="center" vertical="center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5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center" vertical="center"/>
    </xf>
    <xf numFmtId="37" fontId="717" fillId="0" borderId="0" xfId="0" applyNumberFormat="1" applyFont="1" applyAlignment="1">
      <alignment horizontal="center" vertical="center" wrapText="1"/>
    </xf>
    <xf numFmtId="37" fontId="718" fillId="0" borderId="0" xfId="0" applyNumberFormat="1" applyFont="1" applyAlignment="1">
      <alignment horizontal="center" vertical="center"/>
    </xf>
    <xf numFmtId="37" fontId="719" fillId="0" borderId="0" xfId="0" applyNumberFormat="1" applyFont="1" applyAlignment="1">
      <alignment horizontal="center" vertical="center"/>
    </xf>
    <xf numFmtId="37" fontId="720" fillId="0" borderId="0" xfId="0" applyNumberFormat="1" applyFont="1" applyAlignment="1">
      <alignment horizontal="center" vertical="center"/>
    </xf>
    <xf numFmtId="37" fontId="721" fillId="0" borderId="0" xfId="0" applyNumberFormat="1" applyFont="1" applyAlignment="1">
      <alignment horizontal="center" vertical="center"/>
    </xf>
    <xf numFmtId="37" fontId="722" fillId="0" borderId="0" xfId="0" applyNumberFormat="1" applyFont="1" applyAlignment="1">
      <alignment horizontal="center" vertical="center"/>
    </xf>
    <xf numFmtId="37" fontId="723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center" vertical="center" wrapText="1"/>
    </xf>
    <xf numFmtId="37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/>
    </xf>
    <xf numFmtId="37" fontId="728" fillId="0" borderId="0" xfId="0" applyNumberFormat="1" applyFont="1" applyAlignment="1">
      <alignment horizontal="center" vertical="center"/>
    </xf>
    <xf numFmtId="37" fontId="729" fillId="0" borderId="0" xfId="0" applyNumberFormat="1" applyFont="1" applyAlignment="1">
      <alignment horizontal="center" vertical="center"/>
    </xf>
    <xf numFmtId="37" fontId="730" fillId="0" borderId="0" xfId="0" applyNumberFormat="1" applyFont="1" applyAlignment="1">
      <alignment horizontal="center" vertical="center"/>
    </xf>
    <xf numFmtId="37" fontId="731" fillId="0" borderId="0" xfId="0" applyNumberFormat="1" applyFont="1" applyAlignment="1">
      <alignment horizontal="center" vertical="center" wrapText="1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center" vertical="center"/>
    </xf>
    <xf numFmtId="37" fontId="735" fillId="0" borderId="0" xfId="0" applyNumberFormat="1" applyFont="1" applyAlignment="1">
      <alignment horizontal="center" vertical="center"/>
    </xf>
    <xf numFmtId="37" fontId="736" fillId="0" borderId="0" xfId="0" applyNumberFormat="1" applyFont="1" applyAlignment="1">
      <alignment horizontal="center" vertical="center"/>
    </xf>
    <xf numFmtId="37" fontId="737" fillId="0" borderId="0" xfId="0" applyNumberFormat="1" applyFont="1" applyAlignment="1">
      <alignment horizontal="center" vertical="center" wrapText="1"/>
    </xf>
    <xf numFmtId="37" fontId="738" fillId="0" borderId="0" xfId="0" applyNumberFormat="1" applyFont="1" applyAlignment="1">
      <alignment horizontal="center" vertical="center"/>
    </xf>
    <xf numFmtId="37" fontId="739" fillId="0" borderId="0" xfId="0" applyNumberFormat="1" applyFont="1" applyAlignment="1">
      <alignment horizontal="center" vertical="center"/>
    </xf>
    <xf numFmtId="37" fontId="740" fillId="0" borderId="0" xfId="0" applyNumberFormat="1" applyFont="1" applyAlignment="1">
      <alignment horizontal="center" vertical="center"/>
    </xf>
    <xf numFmtId="37" fontId="741" fillId="0" borderId="0" xfId="0" applyNumberFormat="1" applyFont="1" applyAlignment="1">
      <alignment horizontal="center" vertical="center"/>
    </xf>
    <xf numFmtId="37" fontId="742" fillId="0" borderId="0" xfId="0" applyNumberFormat="1" applyFont="1" applyAlignment="1">
      <alignment horizontal="center" vertical="center"/>
    </xf>
    <xf numFmtId="37" fontId="743" fillId="0" borderId="0" xfId="0" applyNumberFormat="1" applyFont="1" applyAlignment="1">
      <alignment horizontal="center" vertical="center"/>
    </xf>
    <xf numFmtId="37" fontId="744" fillId="0" borderId="0" xfId="0" applyNumberFormat="1" applyFont="1" applyAlignment="1">
      <alignment horizontal="center" vertical="center"/>
    </xf>
    <xf numFmtId="37" fontId="745" fillId="0" borderId="0" xfId="0" applyNumberFormat="1" applyFont="1" applyAlignment="1">
      <alignment horizontal="center" vertical="center" wrapText="1"/>
    </xf>
    <xf numFmtId="37" fontId="746" fillId="0" borderId="0" xfId="0" applyNumberFormat="1" applyFont="1" applyAlignment="1">
      <alignment horizontal="center" vertical="center"/>
    </xf>
    <xf numFmtId="37" fontId="747" fillId="0" borderId="0" xfId="0" applyNumberFormat="1" applyFont="1" applyAlignment="1">
      <alignment horizontal="center" vertical="center"/>
    </xf>
    <xf numFmtId="37" fontId="748" fillId="0" borderId="0" xfId="0" applyNumberFormat="1" applyFont="1" applyAlignment="1">
      <alignment horizontal="center" vertical="center"/>
    </xf>
    <xf numFmtId="37" fontId="749" fillId="0" borderId="0" xfId="0" applyNumberFormat="1" applyFont="1" applyAlignment="1">
      <alignment horizontal="center" vertical="center" wrapText="1"/>
    </xf>
    <xf numFmtId="37" fontId="750" fillId="0" borderId="0" xfId="0" applyNumberFormat="1" applyFont="1" applyAlignment="1">
      <alignment horizontal="center" vertical="center"/>
    </xf>
    <xf numFmtId="37" fontId="751" fillId="0" borderId="0" xfId="0" applyNumberFormat="1" applyFont="1" applyAlignment="1">
      <alignment horizontal="center" vertical="center"/>
    </xf>
    <xf numFmtId="37" fontId="752" fillId="0" borderId="0" xfId="0" applyNumberFormat="1" applyFont="1" applyAlignment="1">
      <alignment horizontal="center" vertical="center"/>
    </xf>
    <xf numFmtId="37" fontId="753" fillId="0" borderId="0" xfId="0" applyNumberFormat="1" applyFont="1" applyAlignment="1">
      <alignment horizontal="center" vertical="center" wrapText="1"/>
    </xf>
    <xf numFmtId="37" fontId="754" fillId="0" borderId="0" xfId="0" applyNumberFormat="1" applyFont="1" applyAlignment="1">
      <alignment horizontal="center" vertical="center"/>
    </xf>
    <xf numFmtId="37" fontId="755" fillId="0" borderId="0" xfId="0" applyNumberFormat="1" applyFont="1" applyAlignment="1">
      <alignment horizontal="center" vertical="center"/>
    </xf>
    <xf numFmtId="37" fontId="756" fillId="0" borderId="0" xfId="0" applyNumberFormat="1" applyFont="1" applyAlignment="1">
      <alignment horizontal="center" vertical="center"/>
    </xf>
    <xf numFmtId="37" fontId="757" fillId="0" borderId="0" xfId="0" applyNumberFormat="1" applyFont="1" applyAlignment="1">
      <alignment horizontal="center" vertical="center" wrapText="1"/>
    </xf>
    <xf numFmtId="37" fontId="758" fillId="0" borderId="0" xfId="0" applyNumberFormat="1" applyFont="1" applyAlignment="1">
      <alignment horizontal="center" vertical="center"/>
    </xf>
    <xf numFmtId="37" fontId="759" fillId="0" borderId="0" xfId="0" applyNumberFormat="1" applyFont="1" applyAlignment="1">
      <alignment horizontal="center" vertical="center"/>
    </xf>
    <xf numFmtId="37" fontId="760" fillId="0" borderId="0" xfId="0" applyNumberFormat="1" applyFont="1" applyAlignment="1">
      <alignment horizontal="center" vertical="center"/>
    </xf>
    <xf numFmtId="37" fontId="761" fillId="0" borderId="0" xfId="0" applyNumberFormat="1" applyFont="1" applyAlignment="1">
      <alignment horizontal="center" vertical="center" wrapText="1"/>
    </xf>
    <xf numFmtId="37" fontId="762" fillId="0" borderId="0" xfId="0" applyNumberFormat="1" applyFont="1" applyAlignment="1">
      <alignment horizontal="center" vertical="center"/>
    </xf>
    <xf numFmtId="37" fontId="763" fillId="0" borderId="0" xfId="0" applyNumberFormat="1" applyFont="1" applyAlignment="1">
      <alignment horizontal="center" vertical="center"/>
    </xf>
    <xf numFmtId="37" fontId="764" fillId="0" borderId="0" xfId="0" applyNumberFormat="1" applyFont="1" applyAlignment="1">
      <alignment horizontal="center" vertical="center"/>
    </xf>
    <xf numFmtId="37" fontId="765" fillId="0" borderId="0" xfId="0" applyNumberFormat="1" applyFont="1" applyAlignment="1">
      <alignment horizontal="center" vertical="center" wrapText="1"/>
    </xf>
    <xf numFmtId="37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70" fillId="0" borderId="3" xfId="0" applyNumberFormat="1" applyFont="1" applyBorder="1" applyAlignment="1">
      <alignment horizontal="center" vertical="center"/>
    </xf>
    <xf numFmtId="37" fontId="771" fillId="0" borderId="3" xfId="0" applyNumberFormat="1" applyFont="1" applyBorder="1" applyAlignment="1">
      <alignment horizontal="center" vertical="center"/>
    </xf>
    <xf numFmtId="37" fontId="772" fillId="0" borderId="3" xfId="0" applyNumberFormat="1" applyFont="1" applyBorder="1" applyAlignment="1">
      <alignment horizontal="center" vertical="center"/>
    </xf>
    <xf numFmtId="37" fontId="773" fillId="0" borderId="3" xfId="0" applyNumberFormat="1" applyFont="1" applyBorder="1" applyAlignment="1">
      <alignment horizontal="center" vertical="center"/>
    </xf>
    <xf numFmtId="37" fontId="774" fillId="0" borderId="3" xfId="0" applyNumberFormat="1" applyFont="1" applyBorder="1" applyAlignment="1">
      <alignment horizontal="center" vertical="center"/>
    </xf>
    <xf numFmtId="37" fontId="775" fillId="0" borderId="3" xfId="0" applyNumberFormat="1" applyFont="1" applyBorder="1" applyAlignment="1">
      <alignment horizontal="center" vertical="center"/>
    </xf>
    <xf numFmtId="37" fontId="776" fillId="0" borderId="3" xfId="0" applyNumberFormat="1" applyFont="1" applyBorder="1" applyAlignment="1">
      <alignment horizontal="center" vertical="center"/>
    </xf>
    <xf numFmtId="37" fontId="777" fillId="0" borderId="4" xfId="0" applyNumberFormat="1" applyFont="1" applyBorder="1" applyAlignment="1">
      <alignment horizontal="center" vertical="center"/>
    </xf>
    <xf numFmtId="37" fontId="778" fillId="0" borderId="4" xfId="0" applyNumberFormat="1" applyFont="1" applyBorder="1" applyAlignment="1">
      <alignment horizontal="center" vertical="center"/>
    </xf>
    <xf numFmtId="37" fontId="779" fillId="0" borderId="4" xfId="0" applyNumberFormat="1" applyFont="1" applyBorder="1" applyAlignment="1">
      <alignment horizontal="center" vertical="center"/>
    </xf>
    <xf numFmtId="37" fontId="780" fillId="0" borderId="4" xfId="0" applyNumberFormat="1" applyFont="1" applyBorder="1" applyAlignment="1">
      <alignment horizontal="center" vertical="center"/>
    </xf>
    <xf numFmtId="37" fontId="781" fillId="0" borderId="4" xfId="0" applyNumberFormat="1" applyFont="1" applyBorder="1" applyAlignment="1">
      <alignment horizontal="center" vertical="center"/>
    </xf>
    <xf numFmtId="37" fontId="782" fillId="0" borderId="4" xfId="0" applyNumberFormat="1" applyFont="1" applyBorder="1" applyAlignment="1">
      <alignment horizontal="center" vertical="center"/>
    </xf>
    <xf numFmtId="37" fontId="783" fillId="0" borderId="4" xfId="0" applyNumberFormat="1" applyFont="1" applyBorder="1" applyAlignment="1">
      <alignment horizontal="center" vertical="center"/>
    </xf>
    <xf numFmtId="37" fontId="784" fillId="0" borderId="4" xfId="0" applyNumberFormat="1" applyFont="1" applyBorder="1" applyAlignment="1">
      <alignment horizontal="center" vertical="center"/>
    </xf>
    <xf numFmtId="37" fontId="792" fillId="0" borderId="1" xfId="0" applyNumberFormat="1" applyFont="1" applyBorder="1" applyAlignment="1">
      <alignment horizontal="center" vertical="center" wrapText="1"/>
    </xf>
    <xf numFmtId="37" fontId="793" fillId="0" borderId="1" xfId="0" applyNumberFormat="1" applyFont="1" applyBorder="1" applyAlignment="1">
      <alignment horizontal="center" vertical="center" wrapText="1"/>
    </xf>
    <xf numFmtId="37" fontId="794" fillId="0" borderId="1" xfId="0" applyNumberFormat="1" applyFont="1" applyBorder="1" applyAlignment="1">
      <alignment horizontal="center" vertical="center" wrapText="1"/>
    </xf>
    <xf numFmtId="37" fontId="795" fillId="0" borderId="1" xfId="0" applyNumberFormat="1" applyFont="1" applyBorder="1" applyAlignment="1">
      <alignment horizontal="center" vertical="center" wrapText="1"/>
    </xf>
    <xf numFmtId="37" fontId="796" fillId="0" borderId="1" xfId="0" applyNumberFormat="1" applyFont="1" applyBorder="1" applyAlignment="1">
      <alignment horizontal="center" vertical="center" wrapText="1"/>
    </xf>
    <xf numFmtId="37" fontId="797" fillId="0" borderId="1" xfId="0" applyNumberFormat="1" applyFont="1" applyBorder="1" applyAlignment="1">
      <alignment horizontal="center" vertical="center" wrapText="1"/>
    </xf>
    <xf numFmtId="37" fontId="798" fillId="0" borderId="0" xfId="0" applyNumberFormat="1" applyFont="1" applyAlignment="1">
      <alignment horizontal="center" vertical="center" wrapText="1"/>
    </xf>
    <xf numFmtId="37" fontId="799" fillId="0" borderId="0" xfId="0" applyNumberFormat="1" applyFont="1" applyAlignment="1">
      <alignment horizontal="center" vertical="center"/>
    </xf>
    <xf numFmtId="37" fontId="801" fillId="0" borderId="0" xfId="0" applyNumberFormat="1" applyFont="1" applyAlignment="1">
      <alignment horizontal="center" vertical="center"/>
    </xf>
    <xf numFmtId="37" fontId="803" fillId="0" borderId="0" xfId="0" applyNumberFormat="1" applyFont="1" applyAlignment="1">
      <alignment horizontal="center" vertical="center" wrapText="1"/>
    </xf>
    <xf numFmtId="37" fontId="804" fillId="0" borderId="0" xfId="0" applyNumberFormat="1" applyFont="1" applyAlignment="1">
      <alignment horizontal="center" vertical="center"/>
    </xf>
    <xf numFmtId="37" fontId="806" fillId="0" borderId="0" xfId="0" applyNumberFormat="1" applyFont="1" applyAlignment="1">
      <alignment horizontal="center" vertical="center"/>
    </xf>
    <xf numFmtId="37" fontId="808" fillId="0" borderId="0" xfId="0" applyNumberFormat="1" applyFont="1" applyAlignment="1">
      <alignment horizontal="center" vertical="center" wrapText="1"/>
    </xf>
    <xf numFmtId="37" fontId="809" fillId="0" borderId="0" xfId="0" applyNumberFormat="1" applyFont="1" applyAlignment="1">
      <alignment horizontal="center" vertical="center"/>
    </xf>
    <xf numFmtId="37" fontId="812" fillId="0" borderId="3" xfId="0" applyNumberFormat="1" applyFont="1" applyBorder="1" applyAlignment="1">
      <alignment horizontal="center" vertical="center"/>
    </xf>
    <xf numFmtId="37" fontId="814" fillId="0" borderId="3" xfId="0" applyNumberFormat="1" applyFont="1" applyBorder="1" applyAlignment="1">
      <alignment horizontal="center" vertical="center"/>
    </xf>
    <xf numFmtId="37" fontId="816" fillId="0" borderId="4" xfId="0" applyNumberFormat="1" applyFont="1" applyBorder="1" applyAlignment="1">
      <alignment horizontal="center" vertical="center"/>
    </xf>
    <xf numFmtId="37" fontId="817" fillId="0" borderId="4" xfId="0" applyNumberFormat="1" applyFont="1" applyBorder="1" applyAlignment="1">
      <alignment horizontal="center" vertical="center"/>
    </xf>
    <xf numFmtId="37" fontId="818" fillId="0" borderId="4" xfId="0" applyNumberFormat="1" applyFont="1" applyBorder="1" applyAlignment="1">
      <alignment horizontal="center" vertical="center"/>
    </xf>
    <xf numFmtId="37" fontId="819" fillId="0" borderId="4" xfId="0" applyNumberFormat="1" applyFont="1" applyBorder="1" applyAlignment="1">
      <alignment horizontal="center" vertical="center"/>
    </xf>
    <xf numFmtId="0" fontId="0" fillId="0" borderId="6" xfId="0" applyBorder="1"/>
    <xf numFmtId="37" fontId="54" fillId="0" borderId="6" xfId="0" applyNumberFormat="1" applyFont="1" applyBorder="1" applyAlignment="1">
      <alignment horizontal="center" vertical="center"/>
    </xf>
    <xf numFmtId="37" fontId="59" fillId="0" borderId="6" xfId="0" applyNumberFormat="1" applyFont="1" applyBorder="1" applyAlignment="1">
      <alignment horizontal="center" vertical="center"/>
    </xf>
    <xf numFmtId="37" fontId="57" fillId="0" borderId="6" xfId="0" applyNumberFormat="1" applyFont="1" applyBorder="1" applyAlignment="1">
      <alignment horizontal="center" vertical="center"/>
    </xf>
    <xf numFmtId="37" fontId="61" fillId="0" borderId="6" xfId="0" applyNumberFormat="1" applyFont="1" applyBorder="1" applyAlignment="1">
      <alignment horizontal="center" vertical="center"/>
    </xf>
    <xf numFmtId="37" fontId="62" fillId="0" borderId="6" xfId="0" applyNumberFormat="1" applyFont="1" applyBorder="1" applyAlignment="1">
      <alignment horizontal="center" vertical="center"/>
    </xf>
    <xf numFmtId="37" fontId="45" fillId="0" borderId="6" xfId="0" applyNumberFormat="1" applyFont="1" applyBorder="1" applyAlignment="1">
      <alignment horizontal="center" vertical="center"/>
    </xf>
    <xf numFmtId="37" fontId="46" fillId="0" borderId="6" xfId="0" applyNumberFormat="1" applyFont="1" applyBorder="1" applyAlignment="1">
      <alignment horizontal="center" vertical="center"/>
    </xf>
    <xf numFmtId="37" fontId="49" fillId="0" borderId="6" xfId="0" applyNumberFormat="1" applyFont="1" applyBorder="1" applyAlignment="1">
      <alignment horizontal="center" vertical="center"/>
    </xf>
    <xf numFmtId="37" fontId="50" fillId="0" borderId="6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820" fillId="0" borderId="0" xfId="0" applyFont="1" applyAlignment="1">
      <alignment horizontal="center" vertical="top"/>
    </xf>
    <xf numFmtId="0" fontId="820" fillId="0" borderId="0" xfId="0" applyFont="1"/>
    <xf numFmtId="37" fontId="1" fillId="0" borderId="6" xfId="0" applyNumberFormat="1" applyFont="1" applyBorder="1" applyAlignment="1">
      <alignment horizontal="center" vertical="center"/>
    </xf>
    <xf numFmtId="37" fontId="1" fillId="0" borderId="3" xfId="0" applyNumberFormat="1" applyFont="1" applyBorder="1" applyAlignment="1">
      <alignment horizontal="center" vertical="center"/>
    </xf>
    <xf numFmtId="3" fontId="0" fillId="0" borderId="0" xfId="0" applyNumberFormat="1"/>
    <xf numFmtId="2" fontId="36" fillId="0" borderId="0" xfId="0" applyNumberFormat="1" applyFont="1" applyAlignment="1">
      <alignment horizontal="center" vertical="center"/>
    </xf>
    <xf numFmtId="2" fontId="53" fillId="0" borderId="3" xfId="0" applyNumberFormat="1" applyFont="1" applyBorder="1" applyAlignment="1">
      <alignment horizontal="center" vertical="center"/>
    </xf>
    <xf numFmtId="37" fontId="182" fillId="0" borderId="6" xfId="0" applyNumberFormat="1" applyFont="1" applyBorder="1" applyAlignment="1">
      <alignment horizontal="center" vertical="center"/>
    </xf>
    <xf numFmtId="37" fontId="185" fillId="0" borderId="6" xfId="0" applyNumberFormat="1" applyFont="1" applyBorder="1" applyAlignment="1">
      <alignment horizontal="center" vertical="center"/>
    </xf>
    <xf numFmtId="37" fontId="189" fillId="0" borderId="6" xfId="0" applyNumberFormat="1" applyFont="1" applyBorder="1" applyAlignment="1">
      <alignment horizontal="center" vertical="center"/>
    </xf>
    <xf numFmtId="37" fontId="190" fillId="0" borderId="6" xfId="0" applyNumberFormat="1" applyFont="1" applyBorder="1" applyAlignment="1">
      <alignment horizontal="center" vertical="center"/>
    </xf>
    <xf numFmtId="37" fontId="172" fillId="0" borderId="6" xfId="0" applyNumberFormat="1" applyFont="1" applyBorder="1" applyAlignment="1">
      <alignment horizontal="center" vertical="center"/>
    </xf>
    <xf numFmtId="37" fontId="175" fillId="0" borderId="6" xfId="0" applyNumberFormat="1" applyFont="1" applyBorder="1" applyAlignment="1">
      <alignment horizontal="center" vertical="center"/>
    </xf>
    <xf numFmtId="37" fontId="177" fillId="0" borderId="6" xfId="0" applyNumberFormat="1" applyFont="1" applyBorder="1" applyAlignment="1">
      <alignment horizontal="center" vertical="center"/>
    </xf>
    <xf numFmtId="37" fontId="178" fillId="0" borderId="6" xfId="0" applyNumberFormat="1" applyFont="1" applyBorder="1" applyAlignment="1">
      <alignment horizontal="center" vertical="center"/>
    </xf>
    <xf numFmtId="2" fontId="107" fillId="0" borderId="0" xfId="0" applyNumberFormat="1" applyFont="1" applyAlignment="1">
      <alignment horizontal="center" vertical="center"/>
    </xf>
    <xf numFmtId="2" fontId="181" fillId="0" borderId="3" xfId="0" applyNumberFormat="1" applyFont="1" applyBorder="1" applyAlignment="1">
      <alignment horizontal="center" vertical="center"/>
    </xf>
    <xf numFmtId="0" fontId="820" fillId="0" borderId="0" xfId="0" applyFont="1" applyAlignment="1">
      <alignment horizontal="center" vertical="center"/>
    </xf>
    <xf numFmtId="0" fontId="820" fillId="0" borderId="9" xfId="0" applyFont="1" applyBorder="1" applyAlignment="1">
      <alignment horizontal="center" vertical="center"/>
    </xf>
    <xf numFmtId="37" fontId="171" fillId="0" borderId="6" xfId="0" applyNumberFormat="1" applyFont="1" applyBorder="1" applyAlignment="1">
      <alignment horizontal="center" vertical="center"/>
    </xf>
    <xf numFmtId="37" fontId="234" fillId="0" borderId="6" xfId="0" applyNumberFormat="1" applyFont="1" applyBorder="1" applyAlignment="1">
      <alignment horizontal="center" vertical="center"/>
    </xf>
    <xf numFmtId="2" fontId="218" fillId="0" borderId="0" xfId="0" applyNumberFormat="1" applyFont="1" applyAlignment="1">
      <alignment horizontal="center" vertical="center"/>
    </xf>
    <xf numFmtId="2" fontId="239" fillId="0" borderId="3" xfId="0" applyNumberFormat="1" applyFont="1" applyBorder="1" applyAlignment="1">
      <alignment horizontal="center" vertical="center"/>
    </xf>
    <xf numFmtId="164" fontId="218" fillId="0" borderId="0" xfId="0" applyNumberFormat="1" applyFont="1" applyAlignment="1">
      <alignment horizontal="center" vertical="center"/>
    </xf>
    <xf numFmtId="165" fontId="218" fillId="0" borderId="0" xfId="0" applyNumberFormat="1" applyFont="1" applyAlignment="1">
      <alignment horizontal="center" vertical="center"/>
    </xf>
    <xf numFmtId="166" fontId="218" fillId="0" borderId="0" xfId="0" applyNumberFormat="1" applyFont="1" applyAlignment="1">
      <alignment horizontal="center" vertical="center"/>
    </xf>
    <xf numFmtId="37" fontId="264" fillId="0" borderId="6" xfId="0" applyNumberFormat="1" applyFont="1" applyBorder="1" applyAlignment="1">
      <alignment horizontal="center" vertical="center"/>
    </xf>
    <xf numFmtId="2" fontId="257" fillId="0" borderId="0" xfId="0" applyNumberFormat="1" applyFont="1" applyAlignment="1">
      <alignment horizontal="center" vertical="center"/>
    </xf>
    <xf numFmtId="2" fontId="267" fillId="0" borderId="3" xfId="0" applyNumberFormat="1" applyFont="1" applyBorder="1" applyAlignment="1">
      <alignment horizontal="center" vertical="center"/>
    </xf>
    <xf numFmtId="2" fontId="256" fillId="0" borderId="0" xfId="0" applyNumberFormat="1" applyFont="1" applyAlignment="1">
      <alignment horizontal="center" vertical="center"/>
    </xf>
    <xf numFmtId="2" fontId="260" fillId="0" borderId="0" xfId="0" applyNumberFormat="1" applyFont="1" applyAlignment="1">
      <alignment horizontal="center" vertical="center"/>
    </xf>
    <xf numFmtId="2" fontId="263" fillId="0" borderId="0" xfId="0" applyNumberFormat="1" applyFont="1" applyAlignment="1">
      <alignment horizontal="center" vertical="center"/>
    </xf>
    <xf numFmtId="1" fontId="266" fillId="0" borderId="3" xfId="0" applyNumberFormat="1" applyFont="1" applyBorder="1" applyAlignment="1">
      <alignment horizontal="center" vertical="center"/>
    </xf>
    <xf numFmtId="0" fontId="820" fillId="0" borderId="0" xfId="0" applyFont="1" applyAlignment="1">
      <alignment horizontal="center"/>
    </xf>
    <xf numFmtId="0" fontId="820" fillId="0" borderId="9" xfId="0" applyFont="1" applyBorder="1" applyAlignment="1">
      <alignment horizontal="center"/>
    </xf>
    <xf numFmtId="37" fontId="293" fillId="0" borderId="6" xfId="0" applyNumberFormat="1" applyFont="1" applyBorder="1" applyAlignment="1">
      <alignment horizontal="center" vertical="center"/>
    </xf>
    <xf numFmtId="37" fontId="394" fillId="0" borderId="6" xfId="0" applyNumberFormat="1" applyFont="1" applyBorder="1" applyAlignment="1">
      <alignment horizontal="center" vertical="center"/>
    </xf>
    <xf numFmtId="37" fontId="475" fillId="0" borderId="6" xfId="0" applyNumberFormat="1" applyFont="1" applyBorder="1" applyAlignment="1">
      <alignment horizontal="center" vertical="center"/>
    </xf>
    <xf numFmtId="37" fontId="484" fillId="0" borderId="6" xfId="0" applyNumberFormat="1" applyFont="1" applyBorder="1" applyAlignment="1">
      <alignment horizontal="center" vertical="center"/>
    </xf>
    <xf numFmtId="37" fontId="476" fillId="0" borderId="6" xfId="0" applyNumberFormat="1" applyFont="1" applyBorder="1" applyAlignment="1">
      <alignment horizontal="center" vertical="center"/>
    </xf>
    <xf numFmtId="37" fontId="480" fillId="0" borderId="6" xfId="0" applyNumberFormat="1" applyFont="1" applyBorder="1" applyAlignment="1">
      <alignment horizontal="center" vertical="center"/>
    </xf>
    <xf numFmtId="0" fontId="820" fillId="0" borderId="6" xfId="0" applyFont="1" applyBorder="1" applyAlignment="1">
      <alignment horizontal="center" vertical="center"/>
    </xf>
    <xf numFmtId="37" fontId="598" fillId="0" borderId="6" xfId="0" applyNumberFormat="1" applyFont="1" applyBorder="1" applyAlignment="1">
      <alignment horizontal="center" vertical="center"/>
    </xf>
    <xf numFmtId="37" fontId="607" fillId="0" borderId="6" xfId="0" applyNumberFormat="1" applyFont="1" applyBorder="1" applyAlignment="1">
      <alignment horizontal="center" vertical="center"/>
    </xf>
    <xf numFmtId="37" fontId="611" fillId="0" borderId="6" xfId="0" applyNumberFormat="1" applyFont="1" applyBorder="1" applyAlignment="1">
      <alignment horizontal="center" vertical="center"/>
    </xf>
    <xf numFmtId="37" fontId="599" fillId="0" borderId="6" xfId="0" applyNumberFormat="1" applyFont="1" applyBorder="1" applyAlignment="1">
      <alignment horizontal="center" vertical="center"/>
    </xf>
    <xf numFmtId="37" fontId="603" fillId="0" borderId="6" xfId="0" applyNumberFormat="1" applyFont="1" applyBorder="1" applyAlignment="1">
      <alignment horizontal="center" vertical="center"/>
    </xf>
    <xf numFmtId="37" fontId="649" fillId="0" borderId="6" xfId="0" applyNumberFormat="1" applyFont="1" applyBorder="1" applyAlignment="1">
      <alignment horizontal="center" vertical="center"/>
    </xf>
    <xf numFmtId="2" fontId="636" fillId="0" borderId="0" xfId="0" applyNumberFormat="1" applyFont="1" applyAlignment="1">
      <alignment horizontal="center" vertical="center"/>
    </xf>
    <xf numFmtId="2" fontId="643" fillId="0" borderId="0" xfId="0" applyNumberFormat="1" applyFont="1" applyAlignment="1">
      <alignment horizontal="center" vertical="center"/>
    </xf>
    <xf numFmtId="2" fontId="652" fillId="0" borderId="3" xfId="0" applyNumberFormat="1" applyFont="1" applyBorder="1" applyAlignment="1">
      <alignment horizontal="center" vertical="center"/>
    </xf>
    <xf numFmtId="2" fontId="639" fillId="0" borderId="0" xfId="0" applyNumberFormat="1" applyFont="1" applyAlignment="1">
      <alignment horizontal="center" vertical="center"/>
    </xf>
    <xf numFmtId="2" fontId="648" fillId="0" borderId="0" xfId="0" applyNumberFormat="1" applyFont="1" applyAlignment="1">
      <alignment horizontal="center" vertical="center"/>
    </xf>
    <xf numFmtId="2" fontId="657" fillId="0" borderId="3" xfId="0" applyNumberFormat="1" applyFont="1" applyBorder="1" applyAlignment="1">
      <alignment horizontal="center" vertical="center"/>
    </xf>
    <xf numFmtId="37" fontId="1" fillId="0" borderId="9" xfId="0" applyNumberFormat="1" applyFont="1" applyBorder="1" applyAlignment="1">
      <alignment horizontal="center" vertical="center"/>
    </xf>
    <xf numFmtId="37" fontId="769" fillId="0" borderId="6" xfId="0" applyNumberFormat="1" applyFont="1" applyBorder="1" applyAlignment="1">
      <alignment horizontal="center" vertical="center"/>
    </xf>
    <xf numFmtId="37" fontId="811" fillId="0" borderId="6" xfId="0" applyNumberFormat="1" applyFont="1" applyBorder="1" applyAlignment="1">
      <alignment horizontal="center" vertical="center"/>
    </xf>
    <xf numFmtId="2" fontId="800" fillId="0" borderId="0" xfId="0" applyNumberFormat="1" applyFont="1" applyAlignment="1">
      <alignment horizontal="center" vertical="center"/>
    </xf>
    <xf numFmtId="2" fontId="805" fillId="0" borderId="0" xfId="0" applyNumberFormat="1" applyFont="1" applyAlignment="1">
      <alignment horizontal="center" vertical="center"/>
    </xf>
    <xf numFmtId="1" fontId="813" fillId="0" borderId="3" xfId="0" applyNumberFormat="1" applyFont="1" applyBorder="1" applyAlignment="1">
      <alignment horizontal="center" vertical="center"/>
    </xf>
    <xf numFmtId="2" fontId="802" fillId="0" borderId="0" xfId="0" applyNumberFormat="1" applyFont="1" applyAlignment="1">
      <alignment horizontal="center" vertical="center"/>
    </xf>
    <xf numFmtId="2" fontId="807" fillId="0" borderId="0" xfId="0" applyNumberFormat="1" applyFont="1" applyAlignment="1">
      <alignment horizontal="center" vertical="center"/>
    </xf>
    <xf numFmtId="2" fontId="810" fillId="0" borderId="0" xfId="0" applyNumberFormat="1" applyFont="1" applyAlignment="1">
      <alignment horizontal="center" vertical="center"/>
    </xf>
    <xf numFmtId="1" fontId="815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center" vertical="center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right" vertical="center"/>
    </xf>
    <xf numFmtId="37" fontId="70" fillId="0" borderId="1" xfId="0" applyNumberFormat="1" applyFont="1" applyBorder="1" applyAlignment="1">
      <alignment horizontal="center" vertical="center"/>
    </xf>
    <xf numFmtId="37" fontId="71" fillId="0" borderId="1" xfId="0" applyNumberFormat="1" applyFont="1" applyBorder="1" applyAlignment="1">
      <alignment horizontal="center" vertical="center"/>
    </xf>
    <xf numFmtId="37" fontId="72" fillId="0" borderId="1" xfId="0" applyNumberFormat="1" applyFont="1" applyBorder="1" applyAlignment="1">
      <alignment horizontal="center" vertical="center"/>
    </xf>
    <xf numFmtId="37" fontId="73" fillId="0" borderId="1" xfId="0" applyNumberFormat="1" applyFont="1" applyBorder="1" applyAlignment="1">
      <alignment horizontal="center" vertical="center"/>
    </xf>
    <xf numFmtId="37" fontId="78" fillId="0" borderId="0" xfId="0" applyNumberFormat="1" applyFont="1" applyAlignment="1">
      <alignment horizontal="center" vertical="center" wrapText="1"/>
    </xf>
    <xf numFmtId="37" fontId="86" fillId="0" borderId="1" xfId="0" applyNumberFormat="1" applyFont="1" applyBorder="1" applyAlignment="1">
      <alignment horizontal="center" vertical="center"/>
    </xf>
    <xf numFmtId="37" fontId="87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81" fillId="0" borderId="1" xfId="0" applyNumberFormat="1" applyFont="1" applyBorder="1" applyAlignment="1">
      <alignment horizontal="center" vertical="center"/>
    </xf>
    <xf numFmtId="37" fontId="74" fillId="0" borderId="0" xfId="0" applyNumberFormat="1" applyFont="1" applyAlignment="1">
      <alignment horizontal="center" vertical="center" wrapText="1"/>
    </xf>
    <xf numFmtId="37" fontId="82" fillId="0" borderId="1" xfId="0" applyNumberFormat="1" applyFont="1" applyBorder="1" applyAlignment="1">
      <alignment horizontal="center" vertical="center"/>
    </xf>
    <xf numFmtId="37" fontId="75" fillId="0" borderId="0" xfId="0" applyNumberFormat="1" applyFont="1" applyAlignment="1">
      <alignment horizontal="center" vertical="center" wrapText="1"/>
    </xf>
    <xf numFmtId="37" fontId="83" fillId="0" borderId="1" xfId="0" applyNumberFormat="1" applyFont="1" applyBorder="1" applyAlignment="1">
      <alignment horizontal="center" vertical="center"/>
    </xf>
    <xf numFmtId="37" fontId="76" fillId="0" borderId="0" xfId="0" applyNumberFormat="1" applyFont="1" applyAlignment="1">
      <alignment horizontal="center" vertical="center" wrapText="1"/>
    </xf>
    <xf numFmtId="37" fontId="84" fillId="0" borderId="1" xfId="0" applyNumberFormat="1" applyFont="1" applyBorder="1" applyAlignment="1">
      <alignment horizontal="center" vertical="center"/>
    </xf>
    <xf numFmtId="37" fontId="77" fillId="0" borderId="0" xfId="0" applyNumberFormat="1" applyFont="1" applyAlignment="1">
      <alignment horizontal="center" vertical="center" wrapText="1"/>
    </xf>
    <xf numFmtId="37" fontId="85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80" fillId="0" borderId="0" xfId="0" applyNumberFormat="1" applyFont="1" applyAlignment="1">
      <alignment horizontal="center" vertical="center" wrapText="1"/>
    </xf>
    <xf numFmtId="37" fontId="98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79" fillId="0" borderId="0" xfId="0" applyNumberFormat="1" applyFont="1" applyAlignment="1">
      <alignment horizontal="center" vertical="center" wrapText="1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right" vertical="center"/>
    </xf>
    <xf numFmtId="37" fontId="198" fillId="0" borderId="1" xfId="0" applyNumberFormat="1" applyFont="1" applyBorder="1" applyAlignment="1">
      <alignment horizontal="center" vertical="center"/>
    </xf>
    <xf numFmtId="37" fontId="200" fillId="0" borderId="1" xfId="0" applyNumberFormat="1" applyFont="1" applyBorder="1" applyAlignment="1">
      <alignment horizontal="center" vertical="center"/>
    </xf>
    <xf numFmtId="37" fontId="201" fillId="0" borderId="1" xfId="0" applyNumberFormat="1" applyFont="1" applyBorder="1" applyAlignment="1">
      <alignment horizontal="center" vertical="center"/>
    </xf>
    <xf numFmtId="37" fontId="245" fillId="0" borderId="0" xfId="0" applyNumberFormat="1" applyFont="1" applyAlignment="1">
      <alignment horizontal="center" vertical="center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37" fontId="248" fillId="0" borderId="0" xfId="0" applyNumberFormat="1" applyFont="1" applyAlignment="1">
      <alignment horizontal="right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right" vertical="center"/>
    </xf>
    <xf numFmtId="37" fontId="275" fillId="0" borderId="1" xfId="0" applyNumberFormat="1" applyFont="1" applyBorder="1" applyAlignment="1">
      <alignment horizontal="center" vertical="center"/>
    </xf>
    <xf numFmtId="37" fontId="276" fillId="0" borderId="1" xfId="0" applyNumberFormat="1" applyFont="1" applyBorder="1" applyAlignment="1">
      <alignment horizontal="center" vertical="center"/>
    </xf>
    <xf numFmtId="37" fontId="277" fillId="0" borderId="1" xfId="0" applyNumberFormat="1" applyFont="1" applyBorder="1" applyAlignment="1">
      <alignment horizontal="center" vertical="center"/>
    </xf>
    <xf numFmtId="37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center" vertical="center"/>
    </xf>
    <xf numFmtId="37" fontId="304" fillId="0" borderId="0" xfId="0" applyNumberFormat="1" applyFont="1" applyAlignment="1">
      <alignment horizontal="center" vertical="center"/>
    </xf>
    <xf numFmtId="37" fontId="305" fillId="0" borderId="0" xfId="0" applyNumberFormat="1" applyFont="1" applyAlignment="1">
      <alignment horizontal="right" vertical="center"/>
    </xf>
    <xf numFmtId="37" fontId="306" fillId="0" borderId="1" xfId="0" applyNumberFormat="1" applyFont="1" applyBorder="1" applyAlignment="1">
      <alignment horizontal="center" vertical="center"/>
    </xf>
    <xf numFmtId="37" fontId="307" fillId="0" borderId="1" xfId="0" applyNumberFormat="1" applyFont="1" applyBorder="1" applyAlignment="1">
      <alignment horizontal="center" vertical="center"/>
    </xf>
    <xf numFmtId="37" fontId="488" fillId="0" borderId="5" xfId="0" applyNumberFormat="1" applyFont="1" applyBorder="1" applyAlignment="1">
      <alignment horizontal="center" vertical="center"/>
    </xf>
    <xf numFmtId="0" fontId="0" fillId="2" borderId="7" xfId="0" applyNumberFormat="1" applyFont="1" applyFill="1" applyBorder="1"/>
    <xf numFmtId="0" fontId="0" fillId="2" borderId="8" xfId="0" applyNumberFormat="1" applyFont="1" applyFill="1" applyBorder="1"/>
    <xf numFmtId="37" fontId="405" fillId="0" borderId="0" xfId="0" applyNumberFormat="1" applyFont="1" applyAlignment="1">
      <alignment horizontal="center" vertical="center"/>
    </xf>
    <xf numFmtId="37" fontId="406" fillId="0" borderId="0" xfId="0" applyNumberFormat="1" applyFont="1" applyAlignment="1">
      <alignment horizontal="center" vertical="center"/>
    </xf>
    <xf numFmtId="37" fontId="407" fillId="0" borderId="0" xfId="0" applyNumberFormat="1" applyFont="1" applyAlignment="1">
      <alignment horizontal="center" vertical="center"/>
    </xf>
    <xf numFmtId="37" fontId="408" fillId="0" borderId="0" xfId="0" applyNumberFormat="1" applyFont="1" applyAlignment="1">
      <alignment horizontal="right" vertical="center"/>
    </xf>
    <xf numFmtId="37" fontId="409" fillId="0" borderId="1" xfId="0" applyNumberFormat="1" applyFont="1" applyBorder="1" applyAlignment="1">
      <alignment horizontal="center" vertical="center"/>
    </xf>
    <xf numFmtId="37" fontId="410" fillId="0" borderId="1" xfId="0" applyNumberFormat="1" applyFont="1" applyBorder="1" applyAlignment="1">
      <alignment horizontal="center" vertical="center"/>
    </xf>
    <xf numFmtId="37" fontId="615" fillId="0" borderId="5" xfId="0" applyNumberFormat="1" applyFont="1" applyBorder="1" applyAlignment="1">
      <alignment horizontal="center" vertical="center"/>
    </xf>
    <xf numFmtId="37" fontId="489" fillId="0" borderId="0" xfId="0" applyNumberFormat="1" applyFont="1" applyAlignment="1">
      <alignment horizontal="center" vertical="center"/>
    </xf>
    <xf numFmtId="37" fontId="490" fillId="0" borderId="0" xfId="0" applyNumberFormat="1" applyFont="1" applyAlignment="1">
      <alignment horizontal="center" vertical="center"/>
    </xf>
    <xf numFmtId="37" fontId="491" fillId="0" borderId="0" xfId="0" applyNumberFormat="1" applyFont="1" applyAlignment="1">
      <alignment horizontal="center" vertical="center"/>
    </xf>
    <xf numFmtId="37" fontId="492" fillId="0" borderId="0" xfId="0" applyNumberFormat="1" applyFont="1" applyAlignment="1">
      <alignment horizontal="right" vertical="center"/>
    </xf>
    <xf numFmtId="37" fontId="493" fillId="0" borderId="1" xfId="0" applyNumberFormat="1" applyFont="1" applyBorder="1" applyAlignment="1">
      <alignment horizontal="center" vertical="center"/>
    </xf>
    <xf numFmtId="37" fontId="494" fillId="0" borderId="1" xfId="0" applyNumberFormat="1" applyFont="1" applyBorder="1" applyAlignment="1">
      <alignment horizontal="center" vertical="center"/>
    </xf>
    <xf numFmtId="37" fontId="616" fillId="0" borderId="0" xfId="0" applyNumberFormat="1" applyFont="1" applyAlignment="1">
      <alignment horizontal="center" vertical="center"/>
    </xf>
    <xf numFmtId="37" fontId="617" fillId="0" borderId="0" xfId="0" applyNumberFormat="1" applyFont="1" applyAlignment="1">
      <alignment horizontal="center" vertical="center"/>
    </xf>
    <xf numFmtId="37" fontId="618" fillId="0" borderId="0" xfId="0" applyNumberFormat="1" applyFont="1" applyAlignment="1">
      <alignment horizontal="center" vertical="center"/>
    </xf>
    <xf numFmtId="37" fontId="619" fillId="0" borderId="0" xfId="0" applyNumberFormat="1" applyFont="1" applyAlignment="1">
      <alignment horizontal="right" vertical="center"/>
    </xf>
    <xf numFmtId="37" fontId="620" fillId="0" borderId="1" xfId="0" applyNumberFormat="1" applyFont="1" applyBorder="1" applyAlignment="1">
      <alignment horizontal="center" vertical="center"/>
    </xf>
    <xf numFmtId="37" fontId="621" fillId="0" borderId="1" xfId="0" applyNumberFormat="1" applyFont="1" applyBorder="1" applyAlignment="1">
      <alignment horizontal="center" vertical="center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right" vertical="center"/>
    </xf>
    <xf numFmtId="37" fontId="672" fillId="0" borderId="1" xfId="0" applyNumberFormat="1" applyFont="1" applyBorder="1" applyAlignment="1">
      <alignment horizontal="center" vertical="center"/>
    </xf>
    <xf numFmtId="37" fontId="673" fillId="0" borderId="1" xfId="0" applyNumberFormat="1" applyFont="1" applyBorder="1" applyAlignment="1">
      <alignment horizontal="center" vertical="center"/>
    </xf>
    <xf numFmtId="37" fontId="785" fillId="0" borderId="0" xfId="0" applyNumberFormat="1" applyFont="1" applyAlignment="1">
      <alignment horizontal="center" vertical="center"/>
    </xf>
    <xf numFmtId="37" fontId="786" fillId="0" borderId="0" xfId="0" applyNumberFormat="1" applyFont="1" applyAlignment="1">
      <alignment horizontal="center" vertical="center"/>
    </xf>
    <xf numFmtId="37" fontId="787" fillId="0" borderId="0" xfId="0" applyNumberFormat="1" applyFont="1" applyAlignment="1">
      <alignment horizontal="center" vertical="center"/>
    </xf>
    <xf numFmtId="37" fontId="788" fillId="0" borderId="0" xfId="0" applyNumberFormat="1" applyFont="1" applyAlignment="1">
      <alignment horizontal="right" vertical="center"/>
    </xf>
    <xf numFmtId="37" fontId="789" fillId="0" borderId="1" xfId="0" applyNumberFormat="1" applyFont="1" applyBorder="1" applyAlignment="1">
      <alignment horizontal="center" vertical="center"/>
    </xf>
    <xf numFmtId="37" fontId="790" fillId="0" borderId="1" xfId="0" applyNumberFormat="1" applyFont="1" applyBorder="1" applyAlignment="1">
      <alignment horizontal="center" vertical="center"/>
    </xf>
    <xf numFmtId="37" fontId="79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492125</xdr:colOff>
      <xdr:row>9</xdr:row>
      <xdr:rowOff>95249</xdr:rowOff>
    </xdr:from>
    <xdr:to>
      <xdr:col>6</xdr:col>
      <xdr:colOff>115409</xdr:colOff>
      <xdr:row>17</xdr:row>
      <xdr:rowOff>142874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9913091" y="1809749"/>
          <a:ext cx="1433034" cy="15716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495300</xdr:colOff>
          <xdr:row>0</xdr:row>
          <xdr:rowOff>66675</xdr:rowOff>
        </xdr:from>
        <xdr:to>
          <xdr:col>48</xdr:col>
          <xdr:colOff>590550</xdr:colOff>
          <xdr:row>1</xdr:row>
          <xdr:rowOff>76200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K24"/>
  <sheetViews>
    <sheetView showGridLines="0" rightToLeft="1" tabSelected="1" view="pageBreakPreview" zoomScale="60" zoomScaleNormal="100" workbookViewId="0">
      <selection activeCell="V9" sqref="V9"/>
    </sheetView>
  </sheetViews>
  <sheetFormatPr defaultRowHeight="15" x14ac:dyDescent="0.25"/>
  <sheetData>
    <row r="1" spans="37:37" x14ac:dyDescent="0.25">
      <c r="AK1" s="668">
        <v>7046973206988</v>
      </c>
    </row>
    <row r="22" spans="1:10" ht="39.950000000000003" customHeight="1" x14ac:dyDescent="0.25">
      <c r="A22" s="728" t="s">
        <v>163</v>
      </c>
      <c r="B22" s="729"/>
      <c r="C22" s="729"/>
      <c r="D22" s="729"/>
      <c r="E22" s="729"/>
      <c r="F22" s="729"/>
      <c r="G22" s="729"/>
      <c r="H22" s="729"/>
      <c r="I22" s="729"/>
      <c r="J22" s="729"/>
    </row>
    <row r="23" spans="1:10" ht="39.950000000000003" customHeight="1" x14ac:dyDescent="0.25">
      <c r="A23" s="730" t="s">
        <v>0</v>
      </c>
      <c r="B23" s="729"/>
      <c r="C23" s="729"/>
      <c r="D23" s="729"/>
      <c r="E23" s="729"/>
      <c r="F23" s="729"/>
      <c r="G23" s="729"/>
      <c r="H23" s="729"/>
      <c r="I23" s="729"/>
      <c r="J23" s="729"/>
    </row>
    <row r="24" spans="1:10" ht="39.950000000000003" customHeight="1" x14ac:dyDescent="0.25">
      <c r="A24" s="731" t="s">
        <v>1</v>
      </c>
      <c r="B24" s="729"/>
      <c r="C24" s="729"/>
      <c r="D24" s="729"/>
      <c r="E24" s="729"/>
      <c r="F24" s="729"/>
      <c r="G24" s="729"/>
      <c r="H24" s="729"/>
      <c r="I24" s="729"/>
      <c r="J24" s="729"/>
    </row>
  </sheetData>
  <sheetProtection algorithmName="SHA-512" hashValue="oE1g6VrBu89X0Hcl1YhtW03BfYoKbyCj9QgnVuND0SS9sxdGXJiU6ilniWLOCIt/FWHUfSSBkzfrz4sWJKzl6w==" saltValue="bdDsfnuKfa/9efH1hzfOxg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mmandButton1">
          <controlPr defaultSize="0" autoLine="0" r:id="rId5">
            <anchor moveWithCells="1">
              <from>
                <xdr:col>48</xdr:col>
                <xdr:colOff>495300</xdr:colOff>
                <xdr:row>0</xdr:row>
                <xdr:rowOff>66675</xdr:rowOff>
              </from>
              <to>
                <xdr:col>48</xdr:col>
                <xdr:colOff>590550</xdr:colOff>
                <xdr:row>1</xdr:row>
                <xdr:rowOff>76200</xdr:rowOff>
              </to>
            </anchor>
          </controlPr>
        </control>
      </mc:Choice>
      <mc:Fallback>
        <control shapeId="1025" r:id="rId4" name="CommandButton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12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14" bestFit="1" customWidth="1"/>
    <col min="2" max="2" width="1.42578125" customWidth="1"/>
    <col min="3" max="3" width="13.7109375" bestFit="1" customWidth="1"/>
    <col min="4" max="4" width="1.42578125" customWidth="1"/>
    <col min="5" max="5" width="19.7109375" bestFit="1" customWidth="1"/>
    <col min="6" max="6" width="1.42578125" customWidth="1"/>
    <col min="7" max="7" width="10.42578125" bestFit="1" customWidth="1"/>
    <col min="8" max="8" width="1.42578125" customWidth="1"/>
    <col min="9" max="9" width="19.7109375" bestFit="1" customWidth="1"/>
    <col min="10" max="10" width="1.42578125" customWidth="1"/>
    <col min="11" max="11" width="16.5703125" bestFit="1" customWidth="1"/>
    <col min="12" max="12" width="1.42578125" customWidth="1"/>
    <col min="13" max="13" width="23.28515625" bestFit="1" customWidth="1"/>
    <col min="14" max="14" width="1.42578125" customWidth="1"/>
    <col min="15" max="15" width="21.140625" bestFit="1" customWidth="1"/>
    <col min="16" max="16" width="1.42578125" customWidth="1"/>
    <col min="17" max="17" width="21.28515625" bestFit="1" customWidth="1"/>
    <col min="18" max="18" width="1.42578125" customWidth="1"/>
    <col min="19" max="19" width="23" bestFit="1" customWidth="1"/>
    <col min="20" max="20" width="1.42578125" customWidth="1"/>
    <col min="21" max="21" width="16.5703125" bestFit="1" customWidth="1"/>
  </cols>
  <sheetData>
    <row r="1" spans="1:21" ht="20.100000000000001" customHeight="1" x14ac:dyDescent="0.25">
      <c r="A1" s="822" t="str">
        <f>'4'!A1:I1</f>
        <v>صندوق سرمایه گذاری اختصاصی ‫بازارگردان صنعت مس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</row>
    <row r="2" spans="1:21" ht="20.100000000000001" customHeight="1" x14ac:dyDescent="0.25">
      <c r="A2" s="823" t="s">
        <v>86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29"/>
    </row>
    <row r="3" spans="1:21" ht="20.100000000000001" customHeight="1" x14ac:dyDescent="0.25">
      <c r="A3" s="824" t="s">
        <v>1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  <c r="T3" s="729"/>
      <c r="U3" s="729"/>
    </row>
    <row r="5" spans="1:21" ht="21" x14ac:dyDescent="0.25">
      <c r="A5" s="825" t="s">
        <v>145</v>
      </c>
      <c r="B5" s="729"/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29"/>
      <c r="R5" s="729"/>
      <c r="S5" s="729"/>
      <c r="T5" s="729"/>
      <c r="U5" s="729"/>
    </row>
    <row r="7" spans="1:21" ht="21" x14ac:dyDescent="0.25">
      <c r="C7" s="826" t="s">
        <v>100</v>
      </c>
      <c r="D7" s="738"/>
      <c r="E7" s="738"/>
      <c r="F7" s="738"/>
      <c r="G7" s="738"/>
      <c r="H7" s="738"/>
      <c r="I7" s="738"/>
      <c r="J7" s="738"/>
      <c r="K7" s="738"/>
      <c r="M7" s="827" t="s">
        <v>6</v>
      </c>
      <c r="N7" s="738"/>
      <c r="O7" s="738"/>
      <c r="P7" s="738"/>
      <c r="Q7" s="738"/>
      <c r="R7" s="738"/>
      <c r="S7" s="738"/>
      <c r="T7" s="738"/>
      <c r="U7" s="738"/>
    </row>
    <row r="8" spans="1:21" ht="42" x14ac:dyDescent="0.25">
      <c r="A8" s="484" t="s">
        <v>146</v>
      </c>
      <c r="C8" s="485" t="s">
        <v>98</v>
      </c>
      <c r="E8" s="486" t="s">
        <v>147</v>
      </c>
      <c r="G8" s="487" t="s">
        <v>148</v>
      </c>
      <c r="I8" s="488" t="s">
        <v>149</v>
      </c>
      <c r="K8" s="489" t="s">
        <v>150</v>
      </c>
      <c r="M8" s="490" t="s">
        <v>98</v>
      </c>
      <c r="O8" s="491" t="s">
        <v>147</v>
      </c>
      <c r="Q8" s="492" t="s">
        <v>148</v>
      </c>
      <c r="S8" s="493" t="s">
        <v>149</v>
      </c>
      <c r="U8" s="494" t="s">
        <v>150</v>
      </c>
    </row>
    <row r="9" spans="1:21" ht="37.5" x14ac:dyDescent="0.25">
      <c r="A9" s="495" t="s">
        <v>16</v>
      </c>
      <c r="C9" s="663" t="s">
        <v>162</v>
      </c>
      <c r="E9" s="496">
        <v>197577947</v>
      </c>
      <c r="G9" s="663" t="s">
        <v>162</v>
      </c>
      <c r="I9" s="497">
        <v>197577947</v>
      </c>
      <c r="K9" s="712">
        <v>0.83234216460235411</v>
      </c>
      <c r="M9" s="663" t="s">
        <v>162</v>
      </c>
      <c r="O9" s="498">
        <v>666396488</v>
      </c>
      <c r="Q9" s="663" t="s">
        <v>162</v>
      </c>
      <c r="S9" s="499">
        <v>666396488</v>
      </c>
      <c r="U9" s="715">
        <v>5.1916741311954166E-2</v>
      </c>
    </row>
    <row r="10" spans="1:21" ht="18.75" x14ac:dyDescent="0.25">
      <c r="A10" s="500" t="s">
        <v>17</v>
      </c>
      <c r="C10" s="663" t="s">
        <v>162</v>
      </c>
      <c r="E10" s="501">
        <v>16647482076</v>
      </c>
      <c r="G10" s="663" t="s">
        <v>162</v>
      </c>
      <c r="I10" s="502">
        <v>16647482076</v>
      </c>
      <c r="K10" s="713">
        <v>70.131315142760997</v>
      </c>
      <c r="M10" s="503">
        <v>1391555174800</v>
      </c>
      <c r="O10" s="504">
        <v>669153337812</v>
      </c>
      <c r="Q10" s="505">
        <v>-818095495136</v>
      </c>
      <c r="S10" s="506">
        <v>1242613017476</v>
      </c>
      <c r="U10" s="716">
        <v>96.80786099696293</v>
      </c>
    </row>
    <row r="11" spans="1:21" ht="18.75" x14ac:dyDescent="0.25">
      <c r="A11" s="711"/>
      <c r="C11" s="667" t="s">
        <v>162</v>
      </c>
      <c r="E11" s="507">
        <f>SUM(E9:$E$10)</f>
        <v>16845060023</v>
      </c>
      <c r="G11" s="667" t="s">
        <v>162</v>
      </c>
      <c r="I11" s="508">
        <f>SUM(I9:$I$10)</f>
        <v>16845060023</v>
      </c>
      <c r="K11" s="714">
        <f>SUM(K9:$K$10)</f>
        <v>70.963657307363349</v>
      </c>
      <c r="M11" s="509">
        <f>SUM(M9:$M$10)</f>
        <v>1391555174800</v>
      </c>
      <c r="O11" s="510">
        <f>SUM(O9:$O$10)</f>
        <v>669819734300</v>
      </c>
      <c r="Q11" s="511">
        <f>SUM(Q9:$Q$10)</f>
        <v>-818095495136</v>
      </c>
      <c r="S11" s="512">
        <f>SUM(S9:$S$10)</f>
        <v>1243279413964</v>
      </c>
      <c r="U11" s="717">
        <f>SUM(U9:$U$10)</f>
        <v>96.859777738274886</v>
      </c>
    </row>
    <row r="12" spans="1:21" ht="18.75" x14ac:dyDescent="0.25">
      <c r="C12" s="513"/>
      <c r="E12" s="514"/>
      <c r="G12" s="515"/>
      <c r="I12" s="516"/>
      <c r="K12" s="517"/>
      <c r="M12" s="518"/>
      <c r="O12" s="519"/>
      <c r="Q12" s="520"/>
      <c r="S12" s="521"/>
      <c r="U12" s="522"/>
    </row>
  </sheetData>
  <sheetProtection algorithmName="SHA-512" hashValue="orgT1u97LmMfU04eyBOivxq/+LHxQDlyE7PphdQ8eLS0eVz3bgAAnv/kU471WvLLg+XyE9VfBHvGibVVlDJCqQ==" saltValue="ImTTtJXfy2NikqDSe1wQJg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Q25"/>
  <sheetViews>
    <sheetView rightToLeft="1" view="pageBreakPreview" zoomScale="60" zoomScaleNormal="100" workbookViewId="0">
      <selection activeCell="K34" sqref="K34"/>
    </sheetView>
  </sheetViews>
  <sheetFormatPr defaultRowHeight="15" x14ac:dyDescent="0.25"/>
  <cols>
    <col min="1" max="1" width="30.140625" bestFit="1" customWidth="1"/>
    <col min="2" max="2" width="1.42578125" customWidth="1"/>
    <col min="3" max="3" width="19" bestFit="1" customWidth="1"/>
    <col min="4" max="4" width="1.42578125" customWidth="1"/>
    <col min="5" max="5" width="19" bestFit="1" customWidth="1"/>
    <col min="6" max="6" width="1.42578125" customWidth="1"/>
    <col min="7" max="7" width="10.42578125" bestFit="1" customWidth="1"/>
    <col min="8" max="8" width="1.42578125" customWidth="1"/>
    <col min="9" max="9" width="18.42578125" bestFit="1" customWidth="1"/>
    <col min="10" max="10" width="1.42578125" customWidth="1"/>
    <col min="11" max="11" width="19.85546875" bestFit="1" customWidth="1"/>
    <col min="12" max="12" width="1.42578125" customWidth="1"/>
    <col min="13" max="13" width="19" bestFit="1" customWidth="1"/>
    <col min="14" max="14" width="1.42578125" customWidth="1"/>
    <col min="15" max="15" width="18.7109375" bestFit="1" customWidth="1"/>
    <col min="16" max="16" width="1.42578125" customWidth="1"/>
    <col min="17" max="17" width="20.140625" bestFit="1" customWidth="1"/>
  </cols>
  <sheetData>
    <row r="1" spans="1:17" ht="20.100000000000001" customHeight="1" x14ac:dyDescent="0.25">
      <c r="A1" s="828" t="str">
        <f>'4'!A1:I1</f>
        <v>صندوق سرمایه گذاری اختصاصی ‫بازارگردان صنعت مس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</row>
    <row r="2" spans="1:17" ht="20.100000000000001" customHeight="1" x14ac:dyDescent="0.25">
      <c r="A2" s="829" t="s">
        <v>86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</row>
    <row r="3" spans="1:17" ht="20.100000000000001" customHeight="1" x14ac:dyDescent="0.25">
      <c r="A3" s="830" t="s">
        <v>1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</row>
    <row r="5" spans="1:17" ht="21" x14ac:dyDescent="0.25">
      <c r="A5" s="831" t="s">
        <v>151</v>
      </c>
      <c r="B5" s="729"/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29"/>
    </row>
    <row r="7" spans="1:17" ht="21" x14ac:dyDescent="0.25">
      <c r="C7" s="832" t="s">
        <v>100</v>
      </c>
      <c r="D7" s="738"/>
      <c r="E7" s="738"/>
      <c r="F7" s="738"/>
      <c r="G7" s="738"/>
      <c r="H7" s="738"/>
      <c r="I7" s="738"/>
      <c r="J7" s="738"/>
      <c r="K7" s="738"/>
      <c r="M7" s="833" t="s">
        <v>6</v>
      </c>
      <c r="N7" s="738"/>
      <c r="O7" s="738"/>
      <c r="P7" s="738"/>
      <c r="Q7" s="738"/>
    </row>
    <row r="8" spans="1:17" ht="42" x14ac:dyDescent="0.25">
      <c r="C8" s="523" t="s">
        <v>152</v>
      </c>
      <c r="E8" s="524" t="s">
        <v>147</v>
      </c>
      <c r="G8" s="525" t="s">
        <v>148</v>
      </c>
      <c r="I8" s="526" t="s">
        <v>18</v>
      </c>
      <c r="K8" s="527" t="s">
        <v>152</v>
      </c>
      <c r="M8" s="528" t="s">
        <v>147</v>
      </c>
      <c r="O8" s="529" t="s">
        <v>148</v>
      </c>
      <c r="Q8" s="530" t="s">
        <v>18</v>
      </c>
    </row>
    <row r="9" spans="1:17" ht="30" customHeight="1" x14ac:dyDescent="0.25">
      <c r="A9" s="531" t="s">
        <v>29</v>
      </c>
      <c r="C9" s="532">
        <v>318962673</v>
      </c>
      <c r="E9" s="533">
        <v>458067660</v>
      </c>
      <c r="G9" s="663" t="s">
        <v>162</v>
      </c>
      <c r="I9" s="534">
        <v>777030333</v>
      </c>
      <c r="K9" s="535">
        <v>3682846758</v>
      </c>
      <c r="M9" s="536">
        <v>494187309</v>
      </c>
      <c r="O9" s="537">
        <v>-77883436</v>
      </c>
      <c r="Q9" s="538">
        <v>4099150631</v>
      </c>
    </row>
    <row r="10" spans="1:17" ht="30" customHeight="1" x14ac:dyDescent="0.25">
      <c r="A10" s="539" t="s">
        <v>35</v>
      </c>
      <c r="C10" s="540">
        <v>27864676</v>
      </c>
      <c r="E10" s="663" t="s">
        <v>162</v>
      </c>
      <c r="G10" s="663" t="s">
        <v>162</v>
      </c>
      <c r="I10" s="541">
        <v>27864676</v>
      </c>
      <c r="K10" s="542">
        <v>309026825</v>
      </c>
      <c r="M10" s="663" t="s">
        <v>162</v>
      </c>
      <c r="O10" s="663" t="s">
        <v>162</v>
      </c>
      <c r="Q10" s="543">
        <v>309026825</v>
      </c>
    </row>
    <row r="11" spans="1:17" ht="30" customHeight="1" x14ac:dyDescent="0.25">
      <c r="A11" s="544" t="s">
        <v>38</v>
      </c>
      <c r="C11" s="545">
        <v>2021332530</v>
      </c>
      <c r="E11" s="546">
        <v>-1320000000</v>
      </c>
      <c r="G11" s="663" t="s">
        <v>162</v>
      </c>
      <c r="I11" s="547">
        <v>701332530</v>
      </c>
      <c r="K11" s="548">
        <v>2021332530</v>
      </c>
      <c r="M11" s="549">
        <v>-1320000000</v>
      </c>
      <c r="O11" s="663" t="s">
        <v>162</v>
      </c>
      <c r="Q11" s="550">
        <v>701332530</v>
      </c>
    </row>
    <row r="12" spans="1:17" ht="30" customHeight="1" x14ac:dyDescent="0.25">
      <c r="A12" s="551" t="s">
        <v>42</v>
      </c>
      <c r="C12" s="552">
        <v>111276986</v>
      </c>
      <c r="E12" s="553">
        <v>153888350</v>
      </c>
      <c r="G12" s="663" t="s">
        <v>162</v>
      </c>
      <c r="I12" s="554">
        <v>265165336</v>
      </c>
      <c r="K12" s="555">
        <v>272812439</v>
      </c>
      <c r="M12" s="556">
        <v>237021938</v>
      </c>
      <c r="O12" s="663" t="s">
        <v>162</v>
      </c>
      <c r="Q12" s="557">
        <v>509834377</v>
      </c>
    </row>
    <row r="13" spans="1:17" ht="30" customHeight="1" x14ac:dyDescent="0.25">
      <c r="A13" s="558" t="s">
        <v>46</v>
      </c>
      <c r="C13" s="559">
        <v>264207945</v>
      </c>
      <c r="E13" s="560">
        <v>169876750</v>
      </c>
      <c r="G13" s="663" t="s">
        <v>162</v>
      </c>
      <c r="I13" s="561">
        <v>434084695</v>
      </c>
      <c r="K13" s="562">
        <v>2739728543</v>
      </c>
      <c r="M13" s="563">
        <v>5864082814</v>
      </c>
      <c r="O13" s="564">
        <v>32737930</v>
      </c>
      <c r="Q13" s="565">
        <v>8636549287</v>
      </c>
    </row>
    <row r="14" spans="1:17" ht="30" customHeight="1" x14ac:dyDescent="0.25">
      <c r="A14" s="566" t="s">
        <v>49</v>
      </c>
      <c r="C14" s="567">
        <v>75835616</v>
      </c>
      <c r="E14" s="568">
        <v>60955775</v>
      </c>
      <c r="G14" s="663" t="s">
        <v>162</v>
      </c>
      <c r="I14" s="569">
        <v>136791391</v>
      </c>
      <c r="K14" s="570">
        <v>388427023</v>
      </c>
      <c r="M14" s="571">
        <v>150494800</v>
      </c>
      <c r="O14" s="572">
        <v>82942175</v>
      </c>
      <c r="Q14" s="573">
        <v>621863998</v>
      </c>
    </row>
    <row r="15" spans="1:17" ht="30" customHeight="1" x14ac:dyDescent="0.25">
      <c r="A15" s="574" t="s">
        <v>52</v>
      </c>
      <c r="C15" s="575">
        <v>1079367626</v>
      </c>
      <c r="E15" s="663" t="s">
        <v>162</v>
      </c>
      <c r="G15" s="663" t="s">
        <v>162</v>
      </c>
      <c r="I15" s="576">
        <v>1079367626</v>
      </c>
      <c r="K15" s="577">
        <v>3816481937</v>
      </c>
      <c r="M15" s="578">
        <v>-52585289</v>
      </c>
      <c r="O15" s="663" t="s">
        <v>162</v>
      </c>
      <c r="Q15" s="579">
        <v>3763896648</v>
      </c>
    </row>
    <row r="16" spans="1:17" ht="30" customHeight="1" x14ac:dyDescent="0.25">
      <c r="A16" s="580" t="s">
        <v>56</v>
      </c>
      <c r="C16" s="581">
        <v>281948653</v>
      </c>
      <c r="E16" s="663" t="s">
        <v>162</v>
      </c>
      <c r="G16" s="663" t="s">
        <v>162</v>
      </c>
      <c r="I16" s="582">
        <v>281948653</v>
      </c>
      <c r="K16" s="583">
        <v>3141049281</v>
      </c>
      <c r="M16" s="584">
        <v>0</v>
      </c>
      <c r="O16" s="663" t="s">
        <v>162</v>
      </c>
      <c r="Q16" s="585">
        <v>3141049281</v>
      </c>
    </row>
    <row r="17" spans="1:17" ht="30" customHeight="1" x14ac:dyDescent="0.25">
      <c r="A17" s="586" t="s">
        <v>59</v>
      </c>
      <c r="C17" s="587">
        <v>62884536</v>
      </c>
      <c r="E17" s="588">
        <v>89934750</v>
      </c>
      <c r="G17" s="663" t="s">
        <v>162</v>
      </c>
      <c r="I17" s="589">
        <v>152819286</v>
      </c>
      <c r="K17" s="590">
        <v>3043298437</v>
      </c>
      <c r="M17" s="591">
        <v>571089548</v>
      </c>
      <c r="O17" s="592">
        <v>4500154065</v>
      </c>
      <c r="Q17" s="593">
        <v>8114542050</v>
      </c>
    </row>
    <row r="18" spans="1:17" ht="30" customHeight="1" x14ac:dyDescent="0.25">
      <c r="A18" s="594" t="s">
        <v>121</v>
      </c>
      <c r="C18" s="663" t="s">
        <v>162</v>
      </c>
      <c r="E18" s="663" t="s">
        <v>162</v>
      </c>
      <c r="G18" s="663" t="s">
        <v>162</v>
      </c>
      <c r="J18" s="1"/>
      <c r="K18" s="595">
        <v>11007479</v>
      </c>
      <c r="M18" s="663" t="s">
        <v>162</v>
      </c>
      <c r="O18" s="596">
        <v>-17701600</v>
      </c>
      <c r="Q18" s="597">
        <v>-6694121</v>
      </c>
    </row>
    <row r="19" spans="1:17" ht="30" customHeight="1" x14ac:dyDescent="0.25">
      <c r="A19" s="598" t="s">
        <v>124</v>
      </c>
      <c r="C19" s="663" t="s">
        <v>162</v>
      </c>
      <c r="E19" s="663" t="s">
        <v>162</v>
      </c>
      <c r="G19" s="663" t="s">
        <v>162</v>
      </c>
      <c r="J19" s="1"/>
      <c r="K19" s="599">
        <v>2086142</v>
      </c>
      <c r="M19" s="663" t="s">
        <v>162</v>
      </c>
      <c r="O19" s="600">
        <v>-3490440</v>
      </c>
      <c r="Q19" s="601">
        <v>-1404298</v>
      </c>
    </row>
    <row r="20" spans="1:17" ht="30" customHeight="1" x14ac:dyDescent="0.25">
      <c r="A20" s="602" t="s">
        <v>127</v>
      </c>
      <c r="C20" s="663" t="s">
        <v>162</v>
      </c>
      <c r="E20" s="663" t="s">
        <v>162</v>
      </c>
      <c r="G20" s="663" t="s">
        <v>162</v>
      </c>
      <c r="J20" s="1"/>
      <c r="K20" s="603">
        <v>8040598</v>
      </c>
      <c r="M20" s="663" t="s">
        <v>162</v>
      </c>
      <c r="O20" s="604">
        <v>-12325000</v>
      </c>
      <c r="Q20" s="605">
        <v>-4284402</v>
      </c>
    </row>
    <row r="21" spans="1:17" ht="30" customHeight="1" x14ac:dyDescent="0.25">
      <c r="A21" s="606" t="s">
        <v>130</v>
      </c>
      <c r="C21" s="663" t="s">
        <v>162</v>
      </c>
      <c r="E21" s="663" t="s">
        <v>162</v>
      </c>
      <c r="G21" s="663" t="s">
        <v>162</v>
      </c>
      <c r="J21" s="1"/>
      <c r="K21" s="607">
        <v>4256787</v>
      </c>
      <c r="M21" s="663" t="s">
        <v>162</v>
      </c>
      <c r="O21" s="608">
        <v>-6737062</v>
      </c>
      <c r="Q21" s="609">
        <v>-2480275</v>
      </c>
    </row>
    <row r="22" spans="1:17" ht="30" customHeight="1" x14ac:dyDescent="0.25">
      <c r="A22" s="610" t="s">
        <v>133</v>
      </c>
      <c r="C22" s="663" t="s">
        <v>162</v>
      </c>
      <c r="E22" s="663" t="s">
        <v>162</v>
      </c>
      <c r="G22" s="663" t="s">
        <v>162</v>
      </c>
      <c r="J22" s="1"/>
      <c r="K22" s="611">
        <v>12138298</v>
      </c>
      <c r="M22" s="663" t="s">
        <v>162</v>
      </c>
      <c r="O22" s="612">
        <v>-10225000</v>
      </c>
      <c r="Q22" s="613">
        <v>1913298</v>
      </c>
    </row>
    <row r="23" spans="1:17" ht="30" customHeight="1" x14ac:dyDescent="0.25">
      <c r="A23" s="614" t="s">
        <v>136</v>
      </c>
      <c r="C23" s="663" t="s">
        <v>162</v>
      </c>
      <c r="E23" s="663" t="s">
        <v>162</v>
      </c>
      <c r="G23" s="663" t="s">
        <v>162</v>
      </c>
      <c r="J23" s="1"/>
      <c r="K23" s="615">
        <v>6289989</v>
      </c>
      <c r="M23" s="663" t="s">
        <v>162</v>
      </c>
      <c r="O23" s="616">
        <v>-10488720</v>
      </c>
      <c r="Q23" s="617">
        <v>-4198731</v>
      </c>
    </row>
    <row r="24" spans="1:17" ht="30" customHeight="1" thickBot="1" x14ac:dyDescent="0.3">
      <c r="A24" s="719"/>
      <c r="C24" s="618">
        <f>SUM(C9:$C$23)</f>
        <v>4243681241</v>
      </c>
      <c r="E24" s="619">
        <f>SUM(E9:$E$23)</f>
        <v>-387276715</v>
      </c>
      <c r="G24" s="718" t="s">
        <v>162</v>
      </c>
      <c r="I24" s="620">
        <f>SUM(I9:$I$23)</f>
        <v>3856404526</v>
      </c>
      <c r="K24" s="621">
        <f>SUM(K9:$K$23)</f>
        <v>19458823066</v>
      </c>
      <c r="M24" s="622">
        <f>SUM(M9:$M$23)</f>
        <v>5944291120</v>
      </c>
      <c r="O24" s="623">
        <f>SUM(O9:$O$23)</f>
        <v>4476982912</v>
      </c>
      <c r="Q24" s="624">
        <f>SUM(Q9:$Q$23)</f>
        <v>29880097098</v>
      </c>
    </row>
    <row r="25" spans="1:17" ht="19.5" thickTop="1" x14ac:dyDescent="0.25">
      <c r="C25" s="625"/>
      <c r="E25" s="626"/>
      <c r="G25" s="627"/>
      <c r="I25" s="628"/>
      <c r="K25" s="629"/>
      <c r="M25" s="630"/>
      <c r="O25" s="631"/>
      <c r="Q25" s="632"/>
    </row>
  </sheetData>
  <sheetProtection algorithmName="SHA-512" hashValue="4ZhYr31Gm/XJNFRAzdqdPHo2WBBf8vulKunYoY8Fg7dNRlE78AOqZ/qIBT8VTcfWsKICcHZnK41/uEaa86KSog==" saltValue="I3ZxsQdOiyamoi/Qje6p7A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K13"/>
  <sheetViews>
    <sheetView rightToLeft="1" view="pageBreakPreview" zoomScale="60" zoomScaleNormal="100" workbookViewId="0">
      <selection activeCell="AC21" sqref="AC21"/>
    </sheetView>
  </sheetViews>
  <sheetFormatPr defaultRowHeight="15" x14ac:dyDescent="0.25"/>
  <cols>
    <col min="1" max="1" width="24.85546875" bestFit="1" customWidth="1"/>
    <col min="2" max="2" width="1.42578125" customWidth="1"/>
    <col min="3" max="3" width="20.5703125" bestFit="1" customWidth="1"/>
    <col min="4" max="4" width="1.42578125" customWidth="1"/>
    <col min="5" max="5" width="24.140625" bestFit="1" customWidth="1"/>
    <col min="6" max="6" width="1.42578125" customWidth="1"/>
    <col min="7" max="7" width="22.5703125" bestFit="1" customWidth="1"/>
    <col min="8" max="8" width="1.42578125" customWidth="1"/>
    <col min="9" max="9" width="24.140625" bestFit="1" customWidth="1"/>
    <col min="10" max="10" width="1.42578125" customWidth="1"/>
    <col min="11" max="11" width="22.5703125" bestFit="1" customWidth="1"/>
  </cols>
  <sheetData>
    <row r="1" spans="1:11" ht="20.100000000000001" customHeight="1" x14ac:dyDescent="0.25">
      <c r="A1" s="834" t="str">
        <f>'4'!A1:I1</f>
        <v>صندوق سرمایه گذاری اختصاصی ‫بازارگردان صنعت مس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</row>
    <row r="2" spans="1:11" ht="20.100000000000001" customHeight="1" x14ac:dyDescent="0.25">
      <c r="A2" s="835" t="s">
        <v>86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</row>
    <row r="3" spans="1:11" ht="20.100000000000001" customHeight="1" x14ac:dyDescent="0.25">
      <c r="A3" s="836" t="s">
        <v>1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</row>
    <row r="5" spans="1:11" ht="21" x14ac:dyDescent="0.25">
      <c r="A5" s="837" t="s">
        <v>153</v>
      </c>
      <c r="B5" s="729"/>
      <c r="C5" s="729"/>
      <c r="D5" s="729"/>
      <c r="E5" s="729"/>
      <c r="F5" s="729"/>
      <c r="G5" s="729"/>
      <c r="H5" s="729"/>
      <c r="I5" s="729"/>
      <c r="J5" s="729"/>
      <c r="K5" s="729"/>
    </row>
    <row r="7" spans="1:11" ht="21" x14ac:dyDescent="0.25">
      <c r="A7" s="838" t="s">
        <v>154</v>
      </c>
      <c r="B7" s="738"/>
      <c r="C7" s="738"/>
      <c r="E7" s="839" t="s">
        <v>100</v>
      </c>
      <c r="F7" s="738"/>
      <c r="G7" s="738"/>
      <c r="I7" s="840" t="s">
        <v>6</v>
      </c>
      <c r="J7" s="738"/>
      <c r="K7" s="738"/>
    </row>
    <row r="8" spans="1:11" ht="42" x14ac:dyDescent="0.25">
      <c r="A8" s="633" t="s">
        <v>155</v>
      </c>
      <c r="C8" s="634" t="s">
        <v>66</v>
      </c>
      <c r="E8" s="635" t="s">
        <v>156</v>
      </c>
      <c r="G8" s="636" t="s">
        <v>157</v>
      </c>
      <c r="I8" s="637" t="s">
        <v>156</v>
      </c>
      <c r="K8" s="638" t="s">
        <v>157</v>
      </c>
    </row>
    <row r="9" spans="1:11" ht="37.5" x14ac:dyDescent="0.25">
      <c r="A9" s="639" t="s">
        <v>158</v>
      </c>
      <c r="C9" s="1" t="s">
        <v>74</v>
      </c>
      <c r="E9" s="640">
        <v>32042</v>
      </c>
      <c r="G9" s="721">
        <v>85.136571367839295</v>
      </c>
      <c r="I9" s="641">
        <v>3294622633</v>
      </c>
      <c r="K9" s="724">
        <v>96.241149338484831</v>
      </c>
    </row>
    <row r="10" spans="1:11" ht="18.75" x14ac:dyDescent="0.25">
      <c r="A10" s="642" t="s">
        <v>159</v>
      </c>
      <c r="C10" s="1" t="s">
        <v>84</v>
      </c>
      <c r="E10" s="643">
        <v>5594</v>
      </c>
      <c r="G10" s="722">
        <v>14.863428632160696</v>
      </c>
      <c r="I10" s="644">
        <v>112059174</v>
      </c>
      <c r="K10" s="725">
        <v>3.2734260948911706</v>
      </c>
    </row>
    <row r="11" spans="1:11" ht="37.5" x14ac:dyDescent="0.25">
      <c r="A11" s="645" t="s">
        <v>160</v>
      </c>
      <c r="C11" s="1" t="s">
        <v>161</v>
      </c>
      <c r="E11" s="681" t="s">
        <v>162</v>
      </c>
      <c r="F11" s="681"/>
      <c r="G11" s="681" t="s">
        <v>162</v>
      </c>
      <c r="H11" s="1"/>
      <c r="I11" s="646">
        <v>16617536</v>
      </c>
      <c r="K11" s="726">
        <v>0.48542456662400035</v>
      </c>
    </row>
    <row r="12" spans="1:11" ht="19.5" thickBot="1" x14ac:dyDescent="0.3">
      <c r="A12" s="720"/>
      <c r="E12" s="647">
        <f>SUM(E9:$E$11)</f>
        <v>37636</v>
      </c>
      <c r="G12" s="723">
        <f>SUM(G9:G11)</f>
        <v>99.999999999999986</v>
      </c>
      <c r="I12" s="648">
        <f>SUM(I9:$I$11)</f>
        <v>3423299343</v>
      </c>
      <c r="K12" s="727">
        <f>SUM(K9:$K$11)</f>
        <v>100</v>
      </c>
    </row>
    <row r="13" spans="1:11" ht="19.5" thickTop="1" x14ac:dyDescent="0.25">
      <c r="E13" s="649"/>
      <c r="G13" s="650"/>
      <c r="I13" s="651"/>
      <c r="K13" s="652"/>
    </row>
  </sheetData>
  <sheetProtection algorithmName="SHA-512" hashValue="DlBACI6tD+7w8f4p+wp7lBeukZNYCakFHoc+4lH8amSDyd9qGkUg1TCLmdZqCJrsib0yeO2419jk/nG67Op+Xg==" saltValue="qyb68kyvh5C/o0hXJ8juIw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14"/>
  <sheetViews>
    <sheetView rightToLeft="1" view="pageBreakPreview" zoomScale="60" zoomScaleNormal="100" workbookViewId="0">
      <selection activeCell="E37" sqref="E37"/>
    </sheetView>
  </sheetViews>
  <sheetFormatPr defaultRowHeight="15" x14ac:dyDescent="0.25"/>
  <cols>
    <col min="1" max="1" width="14" bestFit="1" customWidth="1"/>
    <col min="2" max="2" width="1.42578125" customWidth="1"/>
    <col min="3" max="3" width="17" bestFit="1" customWidth="1"/>
    <col min="4" max="4" width="1.42578125" customWidth="1"/>
    <col min="5" max="5" width="23.28515625" bestFit="1" customWidth="1"/>
    <col min="6" max="6" width="1.42578125" customWidth="1"/>
    <col min="7" max="7" width="23.28515625" bestFit="1" customWidth="1"/>
    <col min="8" max="8" width="1.42578125" customWidth="1"/>
    <col min="9" max="9" width="15.140625" bestFit="1" customWidth="1"/>
    <col min="10" max="10" width="21.5703125" bestFit="1" customWidth="1"/>
    <col min="11" max="11" width="1.42578125" customWidth="1"/>
    <col min="12" max="12" width="5.42578125" bestFit="1" customWidth="1"/>
    <col min="13" max="13" width="9.7109375" bestFit="1" customWidth="1"/>
    <col min="14" max="14" width="1.42578125" customWidth="1"/>
    <col min="15" max="15" width="16.5703125" bestFit="1" customWidth="1"/>
    <col min="16" max="16" width="1.42578125" customWidth="1"/>
    <col min="17" max="17" width="15.5703125" bestFit="1" customWidth="1"/>
    <col min="18" max="18" width="1.42578125" customWidth="1"/>
    <col min="19" max="19" width="23" bestFit="1" customWidth="1"/>
    <col min="20" max="20" width="1.42578125" customWidth="1"/>
    <col min="21" max="21" width="23.28515625" bestFit="1" customWidth="1"/>
    <col min="22" max="22" width="1.42578125" customWidth="1"/>
    <col min="23" max="23" width="16.85546875" bestFit="1" customWidth="1"/>
  </cols>
  <sheetData>
    <row r="1" spans="1:23" ht="20.100000000000001" customHeight="1" x14ac:dyDescent="0.25">
      <c r="A1" s="732" t="str">
        <f>'0'!A22:J22</f>
        <v>صندوق سرمایه گذاری اختصاصی ‫بازارگردان صنعت مس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  <c r="V1" s="729"/>
      <c r="W1" s="729"/>
    </row>
    <row r="2" spans="1:23" ht="20.100000000000001" customHeight="1" x14ac:dyDescent="0.25">
      <c r="A2" s="733" t="s">
        <v>0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29"/>
      <c r="V2" s="729"/>
      <c r="W2" s="729"/>
    </row>
    <row r="3" spans="1:23" ht="20.100000000000001" customHeight="1" x14ac:dyDescent="0.25">
      <c r="A3" s="734" t="s">
        <v>1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  <c r="T3" s="729"/>
      <c r="U3" s="729"/>
      <c r="V3" s="729"/>
      <c r="W3" s="729"/>
    </row>
    <row r="5" spans="1:23" ht="21" x14ac:dyDescent="0.25">
      <c r="A5" s="735" t="s">
        <v>2</v>
      </c>
      <c r="B5" s="729"/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29"/>
      <c r="R5" s="729"/>
      <c r="S5" s="729"/>
      <c r="T5" s="729"/>
      <c r="U5" s="729"/>
      <c r="V5" s="729"/>
      <c r="W5" s="729"/>
    </row>
    <row r="6" spans="1:23" ht="21" x14ac:dyDescent="0.25">
      <c r="A6" s="736" t="s">
        <v>3</v>
      </c>
      <c r="B6" s="729"/>
      <c r="C6" s="729"/>
      <c r="D6" s="729"/>
      <c r="E6" s="729"/>
      <c r="F6" s="729"/>
      <c r="G6" s="729"/>
      <c r="H6" s="729"/>
      <c r="I6" s="729"/>
      <c r="J6" s="729"/>
      <c r="K6" s="729"/>
      <c r="L6" s="729"/>
      <c r="M6" s="729"/>
      <c r="N6" s="729"/>
      <c r="O6" s="729"/>
      <c r="P6" s="729"/>
      <c r="Q6" s="729"/>
      <c r="R6" s="729"/>
      <c r="S6" s="729"/>
      <c r="T6" s="729"/>
      <c r="U6" s="729"/>
      <c r="V6" s="729"/>
      <c r="W6" s="729"/>
    </row>
    <row r="8" spans="1:23" ht="21" x14ac:dyDescent="0.25">
      <c r="C8" s="737" t="s">
        <v>4</v>
      </c>
      <c r="D8" s="738"/>
      <c r="E8" s="738"/>
      <c r="F8" s="738"/>
      <c r="G8" s="738"/>
      <c r="I8" s="739" t="s">
        <v>5</v>
      </c>
      <c r="J8" s="738"/>
      <c r="K8" s="738"/>
      <c r="L8" s="738"/>
      <c r="M8" s="738"/>
      <c r="O8" s="740" t="s">
        <v>6</v>
      </c>
      <c r="P8" s="738"/>
      <c r="Q8" s="738"/>
      <c r="R8" s="738"/>
      <c r="S8" s="738"/>
      <c r="T8" s="738"/>
      <c r="U8" s="738"/>
      <c r="V8" s="738"/>
      <c r="W8" s="738"/>
    </row>
    <row r="9" spans="1:23" ht="18.75" x14ac:dyDescent="0.25">
      <c r="A9" s="741" t="s">
        <v>7</v>
      </c>
      <c r="C9" s="741" t="s">
        <v>8</v>
      </c>
      <c r="E9" s="741" t="s">
        <v>9</v>
      </c>
      <c r="G9" s="741" t="s">
        <v>10</v>
      </c>
      <c r="I9" s="741" t="s">
        <v>11</v>
      </c>
      <c r="J9" s="729"/>
      <c r="L9" s="741" t="s">
        <v>12</v>
      </c>
      <c r="M9" s="729"/>
      <c r="O9" s="741" t="s">
        <v>8</v>
      </c>
      <c r="Q9" s="747" t="s">
        <v>13</v>
      </c>
      <c r="S9" s="741" t="s">
        <v>9</v>
      </c>
      <c r="U9" s="741" t="s">
        <v>10</v>
      </c>
      <c r="W9" s="751" t="s">
        <v>14</v>
      </c>
    </row>
    <row r="10" spans="1:23" ht="18.75" x14ac:dyDescent="0.25">
      <c r="A10" s="742"/>
      <c r="C10" s="743"/>
      <c r="E10" s="744"/>
      <c r="G10" s="745"/>
      <c r="I10" s="2" t="s">
        <v>8</v>
      </c>
      <c r="J10" s="3" t="s">
        <v>9</v>
      </c>
      <c r="L10" s="4" t="s">
        <v>8</v>
      </c>
      <c r="M10" s="5" t="s">
        <v>15</v>
      </c>
      <c r="O10" s="746"/>
      <c r="Q10" s="748"/>
      <c r="S10" s="749"/>
      <c r="U10" s="750"/>
      <c r="W10" s="752"/>
    </row>
    <row r="11" spans="1:23" ht="37.5" x14ac:dyDescent="0.45">
      <c r="A11" s="6" t="s">
        <v>16</v>
      </c>
      <c r="C11" s="7">
        <v>17965000</v>
      </c>
      <c r="E11" s="8">
        <v>180422772925</v>
      </c>
      <c r="G11" s="9">
        <v>180891591466</v>
      </c>
      <c r="I11" s="664" t="s">
        <v>162</v>
      </c>
      <c r="J11" s="664" t="s">
        <v>162</v>
      </c>
      <c r="K11" s="665"/>
      <c r="L11" s="664" t="s">
        <v>162</v>
      </c>
      <c r="M11" s="664" t="s">
        <v>162</v>
      </c>
      <c r="N11" s="1"/>
      <c r="O11" s="10">
        <v>17965000</v>
      </c>
      <c r="Q11" s="11">
        <v>10082</v>
      </c>
      <c r="S11" s="12">
        <v>180422772925</v>
      </c>
      <c r="U11" s="13">
        <v>181089169413</v>
      </c>
      <c r="W11" s="669">
        <f>U11*100/'0'!$AK$1</f>
        <v>2.5697439750931124</v>
      </c>
    </row>
    <row r="12" spans="1:23" ht="18.75" x14ac:dyDescent="0.45">
      <c r="A12" s="14" t="s">
        <v>17</v>
      </c>
      <c r="C12" s="15">
        <v>639493992</v>
      </c>
      <c r="E12" s="16">
        <v>4245485020617</v>
      </c>
      <c r="G12" s="17">
        <v>5022602695809</v>
      </c>
      <c r="I12" s="663">
        <v>48806668</v>
      </c>
      <c r="J12" s="663">
        <v>373559152407</v>
      </c>
      <c r="K12" s="665"/>
      <c r="L12" s="663" t="s">
        <v>162</v>
      </c>
      <c r="M12" s="664" t="s">
        <v>162</v>
      </c>
      <c r="O12" s="18">
        <v>688300660</v>
      </c>
      <c r="Q12" s="19">
        <v>7870</v>
      </c>
      <c r="S12" s="20">
        <v>4619044173024</v>
      </c>
      <c r="U12" s="21">
        <v>5412809330292</v>
      </c>
      <c r="W12" s="669">
        <f>U12*100/'0'!$AK$1</f>
        <v>76.810414504265296</v>
      </c>
    </row>
    <row r="13" spans="1:23" ht="18.75" x14ac:dyDescent="0.45">
      <c r="A13" s="659"/>
      <c r="C13" s="660"/>
      <c r="E13" s="22">
        <f>SUM(E11:$E$12)</f>
        <v>4425907793542</v>
      </c>
      <c r="G13" s="23">
        <f>SUM(G11:$G$12)</f>
        <v>5203494287275</v>
      </c>
      <c r="I13" s="666"/>
      <c r="J13" s="667">
        <f>SUM(J11:$J$12)</f>
        <v>373559152407</v>
      </c>
      <c r="K13" s="665"/>
      <c r="L13" s="666"/>
      <c r="M13" s="664" t="s">
        <v>162</v>
      </c>
      <c r="O13" s="661"/>
      <c r="Q13" s="662"/>
      <c r="S13" s="24">
        <f>SUM(S11:$S$12)</f>
        <v>4799466945949</v>
      </c>
      <c r="U13" s="25">
        <f>SUM(U11:$U$12)</f>
        <v>5593898499705</v>
      </c>
      <c r="W13" s="670">
        <f>SUM(W11:$W$12)</f>
        <v>79.380158479358414</v>
      </c>
    </row>
    <row r="14" spans="1:23" ht="18.75" x14ac:dyDescent="0.25">
      <c r="A14" s="653"/>
      <c r="C14" s="654"/>
      <c r="E14" s="26"/>
      <c r="G14" s="27"/>
      <c r="I14" s="656"/>
      <c r="J14" s="28"/>
      <c r="L14" s="655"/>
      <c r="M14" s="29"/>
      <c r="O14" s="657"/>
      <c r="Q14" s="658"/>
      <c r="S14" s="30"/>
      <c r="U14" s="31"/>
      <c r="W14" s="32"/>
    </row>
  </sheetData>
  <sheetProtection algorithmName="SHA-512" hashValue="ZVRmbaSgUNeuvDFT69gIJP5H3ZftKp3OYKcwV3a++47Ot7BQnydKCn32lJEskDuzYFEe9DqItDDWFDD7dmtTGg==" saltValue="Cl9c+OVLRR8K3cuouBZn7g==" spinCount="100000" sheet="1" objects="1" scenario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G20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30.140625" bestFit="1" customWidth="1"/>
    <col min="2" max="2" width="1.42578125" customWidth="1"/>
    <col min="3" max="3" width="17.7109375" bestFit="1" customWidth="1"/>
    <col min="4" max="4" width="1.42578125" customWidth="1"/>
    <col min="5" max="5" width="25.140625" bestFit="1" customWidth="1"/>
    <col min="6" max="6" width="1.42578125" customWidth="1"/>
    <col min="7" max="7" width="14" bestFit="1" customWidth="1"/>
    <col min="8" max="8" width="1.42578125" customWidth="1"/>
    <col min="9" max="9" width="12" bestFit="1" customWidth="1"/>
    <col min="10" max="10" width="1.42578125" customWidth="1"/>
    <col min="11" max="11" width="11.85546875" bestFit="1" customWidth="1"/>
    <col min="12" max="12" width="1.42578125" customWidth="1"/>
    <col min="13" max="13" width="11.85546875" bestFit="1" customWidth="1"/>
    <col min="14" max="14" width="1.42578125" customWidth="1"/>
    <col min="15" max="15" width="21.28515625" bestFit="1" customWidth="1"/>
    <col min="16" max="16" width="1.42578125" customWidth="1"/>
    <col min="17" max="17" width="21.28515625" bestFit="1" customWidth="1"/>
    <col min="18" max="18" width="1.42578125" customWidth="1"/>
    <col min="19" max="19" width="14.7109375" bestFit="1" customWidth="1"/>
    <col min="20" max="20" width="23.28515625" bestFit="1" customWidth="1"/>
    <col min="21" max="21" width="1.42578125" customWidth="1"/>
    <col min="22" max="22" width="5.42578125" bestFit="1" customWidth="1"/>
    <col min="23" max="23" width="9.7109375" bestFit="1" customWidth="1"/>
    <col min="24" max="24" width="1.42578125" customWidth="1"/>
    <col min="25" max="25" width="14.7109375" bestFit="1" customWidth="1"/>
    <col min="26" max="26" width="1.42578125" customWidth="1"/>
    <col min="27" max="27" width="15.42578125" bestFit="1" customWidth="1"/>
    <col min="28" max="28" width="1.42578125" customWidth="1"/>
    <col min="29" max="29" width="23.28515625" bestFit="1" customWidth="1"/>
    <col min="30" max="30" width="1.42578125" customWidth="1"/>
    <col min="31" max="31" width="23.28515625" bestFit="1" customWidth="1"/>
    <col min="32" max="32" width="1.42578125" customWidth="1"/>
    <col min="33" max="33" width="16.85546875" bestFit="1" customWidth="1"/>
  </cols>
  <sheetData>
    <row r="1" spans="1:33" ht="20.100000000000001" customHeight="1" x14ac:dyDescent="0.25">
      <c r="A1" s="753" t="str">
        <f>'1'!A1:W1</f>
        <v>صندوق سرمایه گذاری اختصاصی ‫بازارگردان صنعت مس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  <c r="V1" s="729"/>
      <c r="W1" s="729"/>
      <c r="X1" s="729"/>
      <c r="Y1" s="729"/>
      <c r="Z1" s="729"/>
      <c r="AA1" s="729"/>
      <c r="AB1" s="729"/>
      <c r="AC1" s="729"/>
      <c r="AD1" s="729"/>
      <c r="AE1" s="729"/>
      <c r="AF1" s="729"/>
      <c r="AG1" s="729"/>
    </row>
    <row r="2" spans="1:33" ht="20.100000000000001" customHeight="1" x14ac:dyDescent="0.25">
      <c r="A2" s="754" t="s">
        <v>0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29"/>
      <c r="V2" s="729"/>
      <c r="W2" s="729"/>
      <c r="X2" s="729"/>
      <c r="Y2" s="729"/>
      <c r="Z2" s="729"/>
      <c r="AA2" s="729"/>
      <c r="AB2" s="729"/>
      <c r="AC2" s="729"/>
      <c r="AD2" s="729"/>
      <c r="AE2" s="729"/>
      <c r="AF2" s="729"/>
      <c r="AG2" s="729"/>
    </row>
    <row r="3" spans="1:33" ht="20.100000000000001" customHeight="1" x14ac:dyDescent="0.25">
      <c r="A3" s="755" t="s">
        <v>1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  <c r="T3" s="729"/>
      <c r="U3" s="729"/>
      <c r="V3" s="729"/>
      <c r="W3" s="729"/>
      <c r="X3" s="729"/>
      <c r="Y3" s="729"/>
      <c r="Z3" s="729"/>
      <c r="AA3" s="729"/>
      <c r="AB3" s="729"/>
      <c r="AC3" s="729"/>
      <c r="AD3" s="729"/>
      <c r="AE3" s="729"/>
      <c r="AF3" s="729"/>
      <c r="AG3" s="729"/>
    </row>
    <row r="5" spans="1:33" ht="21" x14ac:dyDescent="0.25">
      <c r="A5" s="756" t="s">
        <v>20</v>
      </c>
      <c r="B5" s="729"/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29"/>
      <c r="R5" s="729"/>
      <c r="S5" s="729"/>
      <c r="T5" s="729"/>
      <c r="U5" s="729"/>
      <c r="V5" s="729"/>
      <c r="W5" s="729"/>
      <c r="X5" s="729"/>
      <c r="Y5" s="729"/>
      <c r="Z5" s="729"/>
      <c r="AA5" s="729"/>
      <c r="AB5" s="729"/>
      <c r="AC5" s="729"/>
      <c r="AD5" s="729"/>
      <c r="AE5" s="729"/>
      <c r="AF5" s="729"/>
      <c r="AG5" s="729"/>
    </row>
    <row r="7" spans="1:33" ht="21" x14ac:dyDescent="0.25">
      <c r="C7" s="757" t="s">
        <v>21</v>
      </c>
      <c r="D7" s="738"/>
      <c r="E7" s="738"/>
      <c r="F7" s="738"/>
      <c r="G7" s="738"/>
      <c r="H7" s="738"/>
      <c r="I7" s="738"/>
      <c r="J7" s="738"/>
      <c r="K7" s="738"/>
      <c r="L7" s="738"/>
      <c r="M7" s="758" t="s">
        <v>4</v>
      </c>
      <c r="N7" s="738"/>
      <c r="O7" s="738"/>
      <c r="P7" s="738"/>
      <c r="Q7" s="738"/>
      <c r="S7" s="759" t="s">
        <v>5</v>
      </c>
      <c r="T7" s="738"/>
      <c r="U7" s="738"/>
      <c r="V7" s="738"/>
      <c r="W7" s="738"/>
      <c r="Y7" s="760" t="s">
        <v>6</v>
      </c>
      <c r="Z7" s="738"/>
      <c r="AA7" s="738"/>
      <c r="AB7" s="738"/>
      <c r="AC7" s="738"/>
      <c r="AD7" s="738"/>
      <c r="AE7" s="738"/>
      <c r="AF7" s="738"/>
      <c r="AG7" s="738"/>
    </row>
    <row r="8" spans="1:33" ht="18.75" customHeight="1" x14ac:dyDescent="0.25">
      <c r="A8" s="741" t="s">
        <v>22</v>
      </c>
      <c r="C8" s="767" t="s">
        <v>23</v>
      </c>
      <c r="E8" s="769" t="s">
        <v>24</v>
      </c>
      <c r="G8" s="771" t="s">
        <v>25</v>
      </c>
      <c r="I8" s="773" t="s">
        <v>26</v>
      </c>
      <c r="K8" s="761" t="s">
        <v>27</v>
      </c>
      <c r="M8" s="741" t="s">
        <v>8</v>
      </c>
      <c r="O8" s="741" t="s">
        <v>9</v>
      </c>
      <c r="Q8" s="741" t="s">
        <v>10</v>
      </c>
      <c r="S8" s="741" t="s">
        <v>11</v>
      </c>
      <c r="T8" s="729"/>
      <c r="V8" s="741" t="s">
        <v>12</v>
      </c>
      <c r="W8" s="729"/>
      <c r="Y8" s="741" t="s">
        <v>8</v>
      </c>
      <c r="AA8" s="779" t="s">
        <v>28</v>
      </c>
      <c r="AC8" s="741" t="s">
        <v>9</v>
      </c>
      <c r="AE8" s="741" t="s">
        <v>10</v>
      </c>
      <c r="AG8" s="776" t="s">
        <v>14</v>
      </c>
    </row>
    <row r="9" spans="1:33" ht="18.75" x14ac:dyDescent="0.25">
      <c r="A9" s="766"/>
      <c r="C9" s="768"/>
      <c r="E9" s="770"/>
      <c r="G9" s="772"/>
      <c r="I9" s="774"/>
      <c r="K9" s="762"/>
      <c r="M9" s="763"/>
      <c r="O9" s="764"/>
      <c r="Q9" s="765"/>
      <c r="S9" s="33" t="s">
        <v>8</v>
      </c>
      <c r="T9" s="34" t="s">
        <v>9</v>
      </c>
      <c r="V9" s="35" t="s">
        <v>8</v>
      </c>
      <c r="W9" s="36" t="s">
        <v>15</v>
      </c>
      <c r="Y9" s="778"/>
      <c r="AA9" s="780"/>
      <c r="AC9" s="781"/>
      <c r="AE9" s="775"/>
      <c r="AG9" s="777"/>
    </row>
    <row r="10" spans="1:33" ht="28.5" customHeight="1" x14ac:dyDescent="0.25">
      <c r="A10" s="37" t="s">
        <v>29</v>
      </c>
      <c r="C10" s="1" t="s">
        <v>30</v>
      </c>
      <c r="E10" s="1" t="s">
        <v>31</v>
      </c>
      <c r="G10" s="1" t="s">
        <v>32</v>
      </c>
      <c r="I10" s="1" t="s">
        <v>33</v>
      </c>
      <c r="K10" s="1" t="s">
        <v>34</v>
      </c>
      <c r="M10" s="38">
        <v>22920</v>
      </c>
      <c r="O10" s="39">
        <v>22687414750</v>
      </c>
      <c r="Q10" s="40">
        <v>22903383000</v>
      </c>
      <c r="S10" s="681" t="s">
        <v>162</v>
      </c>
      <c r="T10" s="681" t="s">
        <v>162</v>
      </c>
      <c r="V10" s="681" t="s">
        <v>162</v>
      </c>
      <c r="W10" s="681" t="s">
        <v>162</v>
      </c>
      <c r="X10" s="1"/>
      <c r="Y10" s="41">
        <v>22920</v>
      </c>
      <c r="AA10" s="42">
        <v>1020000</v>
      </c>
      <c r="AC10" s="43">
        <v>22687414750</v>
      </c>
      <c r="AE10" s="44">
        <v>23361450660</v>
      </c>
      <c r="AG10" s="679">
        <f>AE10*100/'0'!$AK$1</f>
        <v>0.33151042261426583</v>
      </c>
    </row>
    <row r="11" spans="1:33" ht="28.5" customHeight="1" x14ac:dyDescent="0.25">
      <c r="A11" s="45" t="s">
        <v>35</v>
      </c>
      <c r="C11" s="1" t="s">
        <v>30</v>
      </c>
      <c r="E11" s="1" t="s">
        <v>31</v>
      </c>
      <c r="G11" s="1" t="s">
        <v>36</v>
      </c>
      <c r="I11" s="1" t="s">
        <v>37</v>
      </c>
      <c r="K11" s="1" t="s">
        <v>34</v>
      </c>
      <c r="M11" s="46">
        <v>2100</v>
      </c>
      <c r="O11" s="47">
        <v>2096044286</v>
      </c>
      <c r="Q11" s="48">
        <v>2098477500</v>
      </c>
      <c r="S11" s="681" t="s">
        <v>162</v>
      </c>
      <c r="T11" s="681" t="s">
        <v>162</v>
      </c>
      <c r="V11" s="681" t="s">
        <v>162</v>
      </c>
      <c r="W11" s="681" t="s">
        <v>162</v>
      </c>
      <c r="X11" s="1"/>
      <c r="Y11" s="49">
        <v>2100</v>
      </c>
      <c r="AA11" s="50">
        <v>1000000</v>
      </c>
      <c r="AC11" s="51">
        <v>2096044286</v>
      </c>
      <c r="AE11" s="52">
        <v>2098477500</v>
      </c>
      <c r="AG11" s="679">
        <f>AE11*100/'0'!$AK$1</f>
        <v>2.9778423138023057E-2</v>
      </c>
    </row>
    <row r="12" spans="1:33" ht="28.5" customHeight="1" x14ac:dyDescent="0.25">
      <c r="A12" s="53" t="s">
        <v>38</v>
      </c>
      <c r="C12" s="1" t="s">
        <v>30</v>
      </c>
      <c r="E12" s="1" t="s">
        <v>39</v>
      </c>
      <c r="G12" s="1" t="s">
        <v>40</v>
      </c>
      <c r="I12" s="1" t="s">
        <v>41</v>
      </c>
      <c r="K12" s="1" t="s">
        <v>34</v>
      </c>
      <c r="M12" s="681" t="s">
        <v>162</v>
      </c>
      <c r="N12" s="681"/>
      <c r="O12" s="681" t="s">
        <v>162</v>
      </c>
      <c r="Q12" s="681" t="s">
        <v>162</v>
      </c>
      <c r="R12" s="1"/>
      <c r="S12" s="54">
        <v>1200000</v>
      </c>
      <c r="T12" s="55">
        <v>1200450000000</v>
      </c>
      <c r="V12" s="681" t="s">
        <v>162</v>
      </c>
      <c r="W12" s="681" t="s">
        <v>162</v>
      </c>
      <c r="Y12" s="56">
        <v>1200000</v>
      </c>
      <c r="AA12" s="57">
        <v>1000000</v>
      </c>
      <c r="AC12" s="58">
        <v>1200450000000</v>
      </c>
      <c r="AE12" s="59">
        <v>1199130000000</v>
      </c>
      <c r="AG12" s="679">
        <f>AE12*100/'0'!$AK$1</f>
        <v>17.016241793156031</v>
      </c>
    </row>
    <row r="13" spans="1:33" ht="28.5" customHeight="1" x14ac:dyDescent="0.25">
      <c r="A13" s="60" t="s">
        <v>42</v>
      </c>
      <c r="C13" s="1" t="s">
        <v>30</v>
      </c>
      <c r="E13" s="1" t="s">
        <v>39</v>
      </c>
      <c r="G13" s="1" t="s">
        <v>43</v>
      </c>
      <c r="I13" s="1" t="s">
        <v>44</v>
      </c>
      <c r="K13" s="1" t="s">
        <v>45</v>
      </c>
      <c r="M13" s="61">
        <v>7000</v>
      </c>
      <c r="O13" s="62">
        <v>7107649312</v>
      </c>
      <c r="Q13" s="63">
        <v>7190782900</v>
      </c>
      <c r="S13" s="681" t="s">
        <v>162</v>
      </c>
      <c r="T13" s="681" t="s">
        <v>162</v>
      </c>
      <c r="V13" s="681" t="s">
        <v>162</v>
      </c>
      <c r="W13" s="681" t="s">
        <v>162</v>
      </c>
      <c r="X13" s="1"/>
      <c r="Y13" s="64">
        <v>7000</v>
      </c>
      <c r="AA13" s="65">
        <v>1050000</v>
      </c>
      <c r="AC13" s="66">
        <v>7107649312</v>
      </c>
      <c r="AE13" s="67">
        <v>7344671250</v>
      </c>
      <c r="AG13" s="679">
        <f>AE13*100/'0'!$AK$1</f>
        <v>0.10422448098308069</v>
      </c>
    </row>
    <row r="14" spans="1:33" ht="28.5" customHeight="1" x14ac:dyDescent="0.25">
      <c r="A14" s="68" t="s">
        <v>46</v>
      </c>
      <c r="C14" s="1" t="s">
        <v>30</v>
      </c>
      <c r="E14" s="1" t="s">
        <v>39</v>
      </c>
      <c r="G14" s="1" t="s">
        <v>47</v>
      </c>
      <c r="I14" s="1" t="s">
        <v>48</v>
      </c>
      <c r="K14" s="1" t="s">
        <v>45</v>
      </c>
      <c r="M14" s="69">
        <v>17000</v>
      </c>
      <c r="O14" s="70">
        <v>15684722101</v>
      </c>
      <c r="Q14" s="71">
        <v>16987675000</v>
      </c>
      <c r="S14" s="681" t="s">
        <v>162</v>
      </c>
      <c r="T14" s="681" t="s">
        <v>162</v>
      </c>
      <c r="V14" s="681" t="s">
        <v>162</v>
      </c>
      <c r="W14" s="681" t="s">
        <v>162</v>
      </c>
      <c r="X14" s="1"/>
      <c r="Y14" s="72">
        <v>17000</v>
      </c>
      <c r="AA14" s="73">
        <v>1010000</v>
      </c>
      <c r="AC14" s="74">
        <v>15684722101</v>
      </c>
      <c r="AE14" s="75">
        <v>17157551750</v>
      </c>
      <c r="AG14" s="679">
        <f>AE14*100/'0'!$AK$1</f>
        <v>0.24347405965707422</v>
      </c>
    </row>
    <row r="15" spans="1:33" ht="28.5" customHeight="1" x14ac:dyDescent="0.25">
      <c r="A15" s="76" t="s">
        <v>49</v>
      </c>
      <c r="C15" s="1" t="s">
        <v>30</v>
      </c>
      <c r="E15" s="1" t="s">
        <v>39</v>
      </c>
      <c r="G15" s="1" t="s">
        <v>50</v>
      </c>
      <c r="I15" s="1" t="s">
        <v>51</v>
      </c>
      <c r="K15" s="1" t="s">
        <v>45</v>
      </c>
      <c r="M15" s="77">
        <v>5000</v>
      </c>
      <c r="O15" s="78">
        <v>5100695325</v>
      </c>
      <c r="Q15" s="79">
        <v>5190234350</v>
      </c>
      <c r="S15" s="681" t="s">
        <v>162</v>
      </c>
      <c r="T15" s="681" t="s">
        <v>162</v>
      </c>
      <c r="V15" s="681" t="s">
        <v>162</v>
      </c>
      <c r="W15" s="681" t="s">
        <v>162</v>
      </c>
      <c r="X15" s="1"/>
      <c r="Y15" s="80">
        <v>5000</v>
      </c>
      <c r="AA15" s="81">
        <v>1051000</v>
      </c>
      <c r="AC15" s="82">
        <v>5100695325</v>
      </c>
      <c r="AE15" s="83">
        <v>5251190125</v>
      </c>
      <c r="AG15" s="679">
        <f>AE15*100/'0'!$AK$1</f>
        <v>7.4516958852529125E-2</v>
      </c>
    </row>
    <row r="16" spans="1:33" ht="28.5" customHeight="1" x14ac:dyDescent="0.25">
      <c r="A16" s="84" t="s">
        <v>52</v>
      </c>
      <c r="C16" s="1" t="s">
        <v>53</v>
      </c>
      <c r="E16" s="1" t="s">
        <v>31</v>
      </c>
      <c r="G16" s="1" t="s">
        <v>54</v>
      </c>
      <c r="I16" s="1" t="s">
        <v>55</v>
      </c>
      <c r="K16" s="1" t="s">
        <v>45</v>
      </c>
      <c r="M16" s="85">
        <v>72810</v>
      </c>
      <c r="O16" s="86">
        <v>72775707615</v>
      </c>
      <c r="Q16" s="87">
        <v>72757212750</v>
      </c>
      <c r="S16" s="681" t="s">
        <v>162</v>
      </c>
      <c r="T16" s="681" t="s">
        <v>162</v>
      </c>
      <c r="V16" s="681" t="s">
        <v>162</v>
      </c>
      <c r="W16" s="681" t="s">
        <v>162</v>
      </c>
      <c r="X16" s="1"/>
      <c r="Y16" s="88">
        <v>72810</v>
      </c>
      <c r="AA16" s="89">
        <v>1000000</v>
      </c>
      <c r="AC16" s="90">
        <v>72775707615</v>
      </c>
      <c r="AE16" s="91">
        <v>72757212750</v>
      </c>
      <c r="AG16" s="679">
        <f>AE16*100/'0'!$AK$1</f>
        <v>1.0324604707997422</v>
      </c>
    </row>
    <row r="17" spans="1:33" ht="28.5" customHeight="1" x14ac:dyDescent="0.25">
      <c r="A17" s="92" t="s">
        <v>56</v>
      </c>
      <c r="C17" s="1" t="s">
        <v>53</v>
      </c>
      <c r="E17" s="1" t="s">
        <v>31</v>
      </c>
      <c r="G17" s="1" t="s">
        <v>57</v>
      </c>
      <c r="I17" s="1" t="s">
        <v>58</v>
      </c>
      <c r="K17" s="1" t="s">
        <v>45</v>
      </c>
      <c r="M17" s="93">
        <v>19000</v>
      </c>
      <c r="O17" s="94">
        <v>19009840035</v>
      </c>
      <c r="Q17" s="95">
        <v>18986225000</v>
      </c>
      <c r="S17" s="681" t="s">
        <v>162</v>
      </c>
      <c r="T17" s="681" t="s">
        <v>162</v>
      </c>
      <c r="V17" s="681" t="s">
        <v>162</v>
      </c>
      <c r="W17" s="681" t="s">
        <v>162</v>
      </c>
      <c r="X17" s="1"/>
      <c r="Y17" s="96">
        <v>19000</v>
      </c>
      <c r="AA17" s="97">
        <v>1000000</v>
      </c>
      <c r="AC17" s="98">
        <v>19009840035</v>
      </c>
      <c r="AE17" s="99">
        <v>18986225000</v>
      </c>
      <c r="AG17" s="679">
        <f>AE17*100/'0'!$AK$1</f>
        <v>0.2694238283916372</v>
      </c>
    </row>
    <row r="18" spans="1:33" ht="28.5" customHeight="1" x14ac:dyDescent="0.25">
      <c r="A18" s="100" t="s">
        <v>59</v>
      </c>
      <c r="C18" s="1" t="s">
        <v>30</v>
      </c>
      <c r="E18" s="1" t="s">
        <v>39</v>
      </c>
      <c r="G18" s="1" t="s">
        <v>60</v>
      </c>
      <c r="I18" s="1" t="s">
        <v>61</v>
      </c>
      <c r="K18" s="1" t="s">
        <v>62</v>
      </c>
      <c r="M18" s="101">
        <v>4500</v>
      </c>
      <c r="O18" s="102">
        <v>4365159838</v>
      </c>
      <c r="Q18" s="103">
        <v>4496737500</v>
      </c>
      <c r="S18" s="681" t="s">
        <v>162</v>
      </c>
      <c r="T18" s="681" t="s">
        <v>162</v>
      </c>
      <c r="V18" s="681" t="s">
        <v>162</v>
      </c>
      <c r="W18" s="681" t="s">
        <v>162</v>
      </c>
      <c r="X18" s="1"/>
      <c r="Y18" s="104">
        <v>4500</v>
      </c>
      <c r="AA18" s="105">
        <v>1020000</v>
      </c>
      <c r="AC18" s="106">
        <v>4365159838</v>
      </c>
      <c r="AE18" s="107">
        <v>4586672250</v>
      </c>
      <c r="AG18" s="679">
        <f>AE18*100/'0'!$AK$1</f>
        <v>6.5087124858821829E-2</v>
      </c>
    </row>
    <row r="19" spans="1:33" ht="28.5" customHeight="1" thickBot="1" x14ac:dyDescent="0.3">
      <c r="A19" s="683"/>
      <c r="M19" s="675"/>
      <c r="O19" s="108">
        <f>SUM(O10:$O$18)</f>
        <v>148827233262</v>
      </c>
      <c r="Q19" s="109">
        <f>SUM(Q10:$Q$18)</f>
        <v>150610728000</v>
      </c>
      <c r="S19" s="676"/>
      <c r="T19" s="110">
        <f>SUM(T10:$T$18)</f>
        <v>1200450000000</v>
      </c>
      <c r="V19" s="682" t="s">
        <v>162</v>
      </c>
      <c r="W19" s="682" t="s">
        <v>162</v>
      </c>
      <c r="Y19" s="677"/>
      <c r="AA19" s="678"/>
      <c r="AC19" s="111">
        <f>SUM(AC10:$AC$18)</f>
        <v>1349277233262</v>
      </c>
      <c r="AE19" s="112">
        <f>SUM(AE10:$AE$18)</f>
        <v>1350673451285</v>
      </c>
      <c r="AG19" s="680">
        <f>SUM(AG10:$AG$18)</f>
        <v>19.166717562451204</v>
      </c>
    </row>
    <row r="20" spans="1:33" ht="19.5" thickTop="1" x14ac:dyDescent="0.25">
      <c r="M20" s="671"/>
      <c r="O20" s="113"/>
      <c r="Q20" s="114"/>
      <c r="S20" s="672"/>
      <c r="T20" s="115"/>
      <c r="V20" s="116"/>
      <c r="W20" s="117"/>
      <c r="Y20" s="673"/>
      <c r="AA20" s="674"/>
      <c r="AC20" s="118"/>
      <c r="AE20" s="119"/>
      <c r="AG20" s="120"/>
    </row>
  </sheetData>
  <sheetProtection algorithmName="SHA-512" hashValue="Uhh6TetWTs+9C3W7d8xW4t8wKxZaM7/WvzcNxyitLtzzUh8mKzFVnRyWPB00HJFxBo/ZLYDLjVFjoxkFD/kQqA==" saltValue="HkD15syoLNgO9S93jwJbjg==" spinCount="100000" sheet="1" objects="1" scenarios="1"/>
  <mergeCells count="24">
    <mergeCell ref="AE8:AE9"/>
    <mergeCell ref="AG8:AG9"/>
    <mergeCell ref="S8:T8"/>
    <mergeCell ref="V8:W8"/>
    <mergeCell ref="Y8:Y9"/>
    <mergeCell ref="AA8:AA9"/>
    <mergeCell ref="AC8:AC9"/>
    <mergeCell ref="K8:K9"/>
    <mergeCell ref="M8:M9"/>
    <mergeCell ref="O8:O9"/>
    <mergeCell ref="Q8:Q9"/>
    <mergeCell ref="A8:A9"/>
    <mergeCell ref="C8:C9"/>
    <mergeCell ref="E8:E9"/>
    <mergeCell ref="G8:G9"/>
    <mergeCell ref="I8:I9"/>
    <mergeCell ref="A1:AG1"/>
    <mergeCell ref="A2:AG2"/>
    <mergeCell ref="A3:AG3"/>
    <mergeCell ref="A5:AG5"/>
    <mergeCell ref="C7:L7"/>
    <mergeCell ref="M7:Q7"/>
    <mergeCell ref="S7:W7"/>
    <mergeCell ref="Y7:AG7"/>
  </mergeCells>
  <pageMargins left="0.7" right="0.7" top="0.75" bottom="0.75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14"/>
  <sheetViews>
    <sheetView rightToLeft="1" view="pageBreakPreview" zoomScale="60" zoomScaleNormal="100" workbookViewId="0">
      <selection activeCell="E25" sqref="E25"/>
    </sheetView>
  </sheetViews>
  <sheetFormatPr defaultRowHeight="15" x14ac:dyDescent="0.25"/>
  <cols>
    <col min="1" max="1" width="28.28515625" bestFit="1" customWidth="1"/>
    <col min="2" max="2" width="1.42578125" customWidth="1"/>
    <col min="3" max="3" width="17.28515625" bestFit="1" customWidth="1"/>
    <col min="4" max="4" width="1.42578125" customWidth="1"/>
    <col min="5" max="5" width="10.140625" bestFit="1" customWidth="1"/>
    <col min="6" max="6" width="1.42578125" customWidth="1"/>
    <col min="7" max="7" width="14.85546875" bestFit="1" customWidth="1"/>
    <col min="8" max="8" width="1.42578125" customWidth="1"/>
    <col min="9" max="9" width="17.28515625" bestFit="1" customWidth="1"/>
    <col min="10" max="10" width="1.42578125" customWidth="1"/>
    <col min="11" max="11" width="20.140625" bestFit="1" customWidth="1"/>
    <col min="12" max="12" width="1.42578125" customWidth="1"/>
    <col min="13" max="13" width="23.28515625" bestFit="1" customWidth="1"/>
    <col min="14" max="14" width="1.42578125" customWidth="1"/>
    <col min="15" max="15" width="23.28515625" bestFit="1" customWidth="1"/>
    <col min="16" max="16" width="1.42578125" customWidth="1"/>
    <col min="17" max="17" width="20.140625" bestFit="1" customWidth="1"/>
    <col min="18" max="18" width="1.42578125" customWidth="1"/>
    <col min="19" max="19" width="16.85546875" bestFit="1" customWidth="1"/>
  </cols>
  <sheetData>
    <row r="1" spans="1:19" ht="20.100000000000001" customHeight="1" x14ac:dyDescent="0.25">
      <c r="A1" s="782" t="str">
        <f>'2'!A1:AG1</f>
        <v>صندوق سرمایه گذاری اختصاصی ‫بازارگردان صنعت مس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</row>
    <row r="2" spans="1:19" ht="20.100000000000001" customHeight="1" x14ac:dyDescent="0.25">
      <c r="A2" s="783" t="s">
        <v>0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</row>
    <row r="3" spans="1:19" ht="20.100000000000001" customHeight="1" x14ac:dyDescent="0.25">
      <c r="A3" s="784" t="s">
        <v>1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</row>
    <row r="5" spans="1:19" ht="21" x14ac:dyDescent="0.25">
      <c r="A5" s="785" t="s">
        <v>63</v>
      </c>
      <c r="B5" s="729"/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29"/>
      <c r="R5" s="729"/>
      <c r="S5" s="729"/>
    </row>
    <row r="7" spans="1:19" ht="21" x14ac:dyDescent="0.25">
      <c r="C7" s="786" t="s">
        <v>64</v>
      </c>
      <c r="D7" s="738"/>
      <c r="E7" s="738"/>
      <c r="F7" s="738"/>
      <c r="G7" s="738"/>
      <c r="H7" s="738"/>
      <c r="I7" s="738"/>
      <c r="K7" s="121" t="s">
        <v>4</v>
      </c>
      <c r="M7" s="787" t="s">
        <v>5</v>
      </c>
      <c r="N7" s="738"/>
      <c r="O7" s="738"/>
      <c r="Q7" s="788" t="s">
        <v>6</v>
      </c>
      <c r="R7" s="738"/>
      <c r="S7" s="738"/>
    </row>
    <row r="8" spans="1:19" ht="42" x14ac:dyDescent="0.25">
      <c r="A8" s="122" t="s">
        <v>65</v>
      </c>
      <c r="C8" s="123" t="s">
        <v>66</v>
      </c>
      <c r="E8" s="124" t="s">
        <v>67</v>
      </c>
      <c r="G8" s="125" t="s">
        <v>68</v>
      </c>
      <c r="I8" s="126" t="s">
        <v>69</v>
      </c>
      <c r="K8" s="127" t="s">
        <v>70</v>
      </c>
      <c r="M8" s="128" t="s">
        <v>71</v>
      </c>
      <c r="O8" s="129" t="s">
        <v>72</v>
      </c>
      <c r="Q8" s="130" t="s">
        <v>70</v>
      </c>
      <c r="S8" s="131" t="s">
        <v>14</v>
      </c>
    </row>
    <row r="9" spans="1:19" ht="18.75" x14ac:dyDescent="0.25">
      <c r="A9" s="132" t="s">
        <v>73</v>
      </c>
      <c r="C9" s="1" t="s">
        <v>74</v>
      </c>
      <c r="E9" s="133" t="s">
        <v>75</v>
      </c>
      <c r="G9" s="1" t="s">
        <v>76</v>
      </c>
      <c r="I9" s="1">
        <v>10</v>
      </c>
      <c r="K9" s="134">
        <v>18722324049</v>
      </c>
      <c r="M9" s="135">
        <v>1618391130131</v>
      </c>
      <c r="O9" s="136">
        <v>1543107574422</v>
      </c>
      <c r="Q9" s="137">
        <v>94005879758</v>
      </c>
      <c r="S9" s="685">
        <f>Q9*100/'0'!$AK$1</f>
        <v>1.3339894589748236</v>
      </c>
    </row>
    <row r="10" spans="1:19" ht="18.75" x14ac:dyDescent="0.25">
      <c r="A10" s="138" t="s">
        <v>77</v>
      </c>
      <c r="C10" s="1" t="s">
        <v>78</v>
      </c>
      <c r="E10" s="139" t="s">
        <v>75</v>
      </c>
      <c r="G10" s="1" t="s">
        <v>79</v>
      </c>
      <c r="I10" s="1">
        <v>10</v>
      </c>
      <c r="K10" s="140">
        <v>152250</v>
      </c>
      <c r="M10" s="1" t="s">
        <v>162</v>
      </c>
      <c r="O10" s="1" t="s">
        <v>162</v>
      </c>
      <c r="P10" s="1"/>
      <c r="Q10" s="141">
        <v>152250</v>
      </c>
      <c r="S10" s="689">
        <f>Q10*100/'0'!$AK$1</f>
        <v>2.1605020414867496E-6</v>
      </c>
    </row>
    <row r="11" spans="1:19" ht="18.75" x14ac:dyDescent="0.25">
      <c r="A11" s="142" t="s">
        <v>80</v>
      </c>
      <c r="C11" s="1" t="s">
        <v>81</v>
      </c>
      <c r="E11" s="143" t="s">
        <v>82</v>
      </c>
      <c r="G11" s="1" t="s">
        <v>83</v>
      </c>
      <c r="I11" s="1" t="s">
        <v>162</v>
      </c>
      <c r="K11" s="144">
        <v>27620000</v>
      </c>
      <c r="M11" s="145">
        <v>2380000</v>
      </c>
      <c r="O11" s="1" t="s">
        <v>162</v>
      </c>
      <c r="Q11" s="146">
        <v>30000000</v>
      </c>
      <c r="S11" s="688">
        <f>Q11*100/'0'!$AK$1</f>
        <v>4.2571468797768464E-4</v>
      </c>
    </row>
    <row r="12" spans="1:19" ht="18.75" x14ac:dyDescent="0.25">
      <c r="A12" s="147" t="s">
        <v>80</v>
      </c>
      <c r="C12" s="1" t="s">
        <v>84</v>
      </c>
      <c r="E12" s="148" t="s">
        <v>75</v>
      </c>
      <c r="G12" s="1" t="s">
        <v>85</v>
      </c>
      <c r="I12" s="1">
        <v>10</v>
      </c>
      <c r="K12" s="149">
        <v>4674785</v>
      </c>
      <c r="M12" s="150">
        <v>99623490593</v>
      </c>
      <c r="O12" s="151">
        <v>99422031712</v>
      </c>
      <c r="Q12" s="152">
        <v>206133666</v>
      </c>
      <c r="S12" s="687">
        <f>Q12*100/'0'!$AK$1</f>
        <v>2.9251376434295418E-3</v>
      </c>
    </row>
    <row r="13" spans="1:19" ht="18.75" x14ac:dyDescent="0.25">
      <c r="A13" s="684"/>
      <c r="K13" s="153">
        <f>SUM(K9:$K$12)</f>
        <v>18754771084</v>
      </c>
      <c r="M13" s="154">
        <f>SUM(M9:$M$12)</f>
        <v>1718017000724</v>
      </c>
      <c r="O13" s="155">
        <f>SUM(O9:$O$12)</f>
        <v>1642529606134</v>
      </c>
      <c r="Q13" s="156">
        <f>SUM(Q9:$Q$12)</f>
        <v>94242165674</v>
      </c>
      <c r="S13" s="686">
        <f>SUM(S9:$S$12)</f>
        <v>1.3373424718082723</v>
      </c>
    </row>
    <row r="14" spans="1:19" ht="18.75" x14ac:dyDescent="0.25">
      <c r="K14" s="157"/>
      <c r="M14" s="158"/>
      <c r="O14" s="159"/>
      <c r="Q14" s="160"/>
      <c r="S14" s="161"/>
    </row>
  </sheetData>
  <sheetProtection algorithmName="SHA-512" hashValue="Qzq4epCWuvBd22tp6asUOkos+M/mO9JE0Z92mT3MaXFZy4vhb5lhwRsA2grrFJntoXrrKalAlArZlvh0UIsyPQ==" saltValue="EfboBoDmA8hlvsXmkHM37A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12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53.7109375" bestFit="1" customWidth="1"/>
    <col min="2" max="2" width="1.42578125" customWidth="1"/>
    <col min="3" max="3" width="8.7109375" bestFit="1" customWidth="1"/>
    <col min="4" max="4" width="1.42578125" customWidth="1"/>
    <col min="5" max="5" width="23" bestFit="1" customWidth="1"/>
    <col min="6" max="6" width="1.42578125" customWidth="1"/>
    <col min="7" max="7" width="16.140625" bestFit="1" customWidth="1"/>
    <col min="8" max="8" width="1.42578125" customWidth="1"/>
    <col min="9" max="9" width="16.5703125" bestFit="1" customWidth="1"/>
  </cols>
  <sheetData>
    <row r="1" spans="1:9" ht="20.100000000000001" customHeight="1" x14ac:dyDescent="0.25">
      <c r="A1" s="789" t="str">
        <f>'3'!A1:S1</f>
        <v>صندوق سرمایه گذاری اختصاصی ‫بازارگردان صنعت مس</v>
      </c>
      <c r="B1" s="729"/>
      <c r="C1" s="729"/>
      <c r="D1" s="729"/>
      <c r="E1" s="729"/>
      <c r="F1" s="729"/>
      <c r="G1" s="729"/>
      <c r="H1" s="729"/>
      <c r="I1" s="729"/>
    </row>
    <row r="2" spans="1:9" ht="20.100000000000001" customHeight="1" x14ac:dyDescent="0.25">
      <c r="A2" s="790" t="s">
        <v>86</v>
      </c>
      <c r="B2" s="729"/>
      <c r="C2" s="729"/>
      <c r="D2" s="729"/>
      <c r="E2" s="729"/>
      <c r="F2" s="729"/>
      <c r="G2" s="729"/>
      <c r="H2" s="729"/>
      <c r="I2" s="729"/>
    </row>
    <row r="3" spans="1:9" ht="20.100000000000001" customHeight="1" x14ac:dyDescent="0.25">
      <c r="A3" s="791" t="s">
        <v>1</v>
      </c>
      <c r="B3" s="729"/>
      <c r="C3" s="729"/>
      <c r="D3" s="729"/>
      <c r="E3" s="729"/>
      <c r="F3" s="729"/>
      <c r="G3" s="729"/>
      <c r="H3" s="729"/>
      <c r="I3" s="729"/>
    </row>
    <row r="5" spans="1:9" ht="21" x14ac:dyDescent="0.25">
      <c r="A5" s="792" t="s">
        <v>87</v>
      </c>
      <c r="B5" s="729"/>
      <c r="C5" s="729"/>
      <c r="D5" s="729"/>
      <c r="E5" s="729"/>
      <c r="F5" s="729"/>
      <c r="G5" s="729"/>
      <c r="H5" s="729"/>
      <c r="I5" s="729"/>
    </row>
    <row r="7" spans="1:9" ht="42" x14ac:dyDescent="0.25">
      <c r="A7" s="162" t="s">
        <v>88</v>
      </c>
      <c r="C7" s="163" t="s">
        <v>89</v>
      </c>
      <c r="E7" s="164" t="s">
        <v>70</v>
      </c>
      <c r="G7" s="165" t="s">
        <v>90</v>
      </c>
      <c r="I7" s="166" t="s">
        <v>91</v>
      </c>
    </row>
    <row r="8" spans="1:9" ht="21" x14ac:dyDescent="0.25">
      <c r="A8" s="167" t="s">
        <v>92</v>
      </c>
      <c r="C8" s="1" t="s">
        <v>93</v>
      </c>
      <c r="E8" s="168">
        <v>1243279413964</v>
      </c>
      <c r="G8" s="693">
        <v>96.859777738274872</v>
      </c>
      <c r="I8" s="691">
        <f>E8*100/'0'!$AK$1</f>
        <v>17.642743592825429</v>
      </c>
    </row>
    <row r="9" spans="1:9" ht="21" x14ac:dyDescent="0.25">
      <c r="A9" s="169" t="s">
        <v>94</v>
      </c>
      <c r="C9" s="1" t="s">
        <v>95</v>
      </c>
      <c r="E9" s="170">
        <v>36884182095</v>
      </c>
      <c r="G9" s="694">
        <v>2.8735243579631931</v>
      </c>
      <c r="I9" s="691">
        <f>E9*100/'0'!$AK$1</f>
        <v>0.5234046023961676</v>
      </c>
    </row>
    <row r="10" spans="1:9" ht="21" x14ac:dyDescent="0.25">
      <c r="A10" s="171" t="s">
        <v>96</v>
      </c>
      <c r="C10" s="1" t="s">
        <v>97</v>
      </c>
      <c r="E10" s="172">
        <v>3423299343</v>
      </c>
      <c r="G10" s="695">
        <v>0.26669790376193225</v>
      </c>
      <c r="I10" s="691">
        <f>E10*100/'0'!$AK$1</f>
        <v>4.8578293721981927E-2</v>
      </c>
    </row>
    <row r="11" spans="1:9" ht="21" x14ac:dyDescent="0.25">
      <c r="A11" s="690"/>
      <c r="E11" s="173">
        <f>SUM(E8:$E$10)</f>
        <v>1283586895402</v>
      </c>
      <c r="G11" s="696">
        <f>SUM(G8:$G$10)</f>
        <v>100</v>
      </c>
      <c r="I11" s="692">
        <f>SUM(I8:$I$10)</f>
        <v>18.214726488943576</v>
      </c>
    </row>
    <row r="12" spans="1:9" ht="18.75" x14ac:dyDescent="0.25">
      <c r="E12" s="174"/>
      <c r="G12" s="175"/>
      <c r="I12" s="176"/>
    </row>
  </sheetData>
  <sheetProtection algorithmName="SHA-512" hashValue="JJATGHPHiWdJ/T9pViz98iMbcX0aakJJ9eqorTTRIloedIjp7YemoEyi61bMa5nZpOXbTxqKOpNw6Y9RE3ZMVw==" saltValue="ZoXKp32UnyEFJc/+PVRPAQ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11"/>
  <sheetViews>
    <sheetView rightToLeft="1" view="pageBreakPreview" zoomScale="60" zoomScaleNormal="100" workbookViewId="0">
      <selection activeCell="Q53" sqref="Q53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8" bestFit="1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27" bestFit="1" customWidth="1"/>
    <col min="16" max="16" width="1.42578125" customWidth="1"/>
    <col min="17" max="17" width="14.140625" customWidth="1"/>
    <col min="18" max="18" width="1.42578125" customWidth="1"/>
    <col min="19" max="19" width="29.42578125" bestFit="1" customWidth="1"/>
  </cols>
  <sheetData>
    <row r="1" spans="1:19" ht="20.100000000000001" customHeight="1" x14ac:dyDescent="0.25">
      <c r="A1" s="793" t="str">
        <f>'4'!A1:I1</f>
        <v>صندوق سرمایه گذاری اختصاصی ‫بازارگردان صنعت مس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</row>
    <row r="2" spans="1:19" ht="20.100000000000001" customHeight="1" x14ac:dyDescent="0.25">
      <c r="A2" s="794" t="s">
        <v>86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</row>
    <row r="3" spans="1:19" ht="20.100000000000001" customHeight="1" x14ac:dyDescent="0.25">
      <c r="A3" s="795" t="s">
        <v>1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</row>
    <row r="5" spans="1:19" ht="21" x14ac:dyDescent="0.25">
      <c r="A5" s="796" t="s">
        <v>98</v>
      </c>
      <c r="B5" s="729"/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29"/>
      <c r="R5" s="729"/>
      <c r="S5" s="729"/>
    </row>
    <row r="7" spans="1:19" ht="21" x14ac:dyDescent="0.25">
      <c r="C7" s="797" t="s">
        <v>99</v>
      </c>
      <c r="D7" s="738"/>
      <c r="E7" s="738"/>
      <c r="F7" s="738"/>
      <c r="G7" s="738"/>
      <c r="I7" s="798" t="s">
        <v>100</v>
      </c>
      <c r="J7" s="738"/>
      <c r="K7" s="738"/>
      <c r="L7" s="738"/>
      <c r="M7" s="738"/>
      <c r="O7" s="799" t="s">
        <v>6</v>
      </c>
      <c r="P7" s="738"/>
      <c r="Q7" s="738"/>
      <c r="R7" s="738"/>
      <c r="S7" s="738"/>
    </row>
    <row r="8" spans="1:19" ht="63" x14ac:dyDescent="0.25">
      <c r="A8" s="177" t="s">
        <v>19</v>
      </c>
      <c r="C8" s="178" t="s">
        <v>101</v>
      </c>
      <c r="E8" s="179" t="s">
        <v>102</v>
      </c>
      <c r="G8" s="180" t="s">
        <v>103</v>
      </c>
      <c r="I8" s="181" t="s">
        <v>104</v>
      </c>
      <c r="K8" s="182" t="s">
        <v>105</v>
      </c>
      <c r="M8" s="183" t="s">
        <v>106</v>
      </c>
      <c r="O8" s="184" t="s">
        <v>104</v>
      </c>
      <c r="Q8" s="185" t="s">
        <v>105</v>
      </c>
      <c r="S8" s="186" t="s">
        <v>106</v>
      </c>
    </row>
    <row r="9" spans="1:19" ht="18.75" x14ac:dyDescent="0.45">
      <c r="A9" s="187" t="s">
        <v>17</v>
      </c>
      <c r="C9" s="1" t="s">
        <v>107</v>
      </c>
      <c r="E9" s="188">
        <v>1987935964</v>
      </c>
      <c r="G9" s="189">
        <v>700</v>
      </c>
      <c r="I9" s="697" t="s">
        <v>162</v>
      </c>
      <c r="K9" s="697" t="s">
        <v>162</v>
      </c>
      <c r="M9" s="697" t="s">
        <v>162</v>
      </c>
      <c r="N9" s="1"/>
      <c r="O9" s="190">
        <v>1391555174800</v>
      </c>
      <c r="Q9" s="697" t="s">
        <v>162</v>
      </c>
      <c r="S9" s="191">
        <v>1391555174800</v>
      </c>
    </row>
    <row r="10" spans="1:19" ht="19.5" thickBot="1" x14ac:dyDescent="0.5">
      <c r="A10" s="699"/>
      <c r="I10" s="667" t="s">
        <v>162</v>
      </c>
      <c r="K10" s="698" t="s">
        <v>162</v>
      </c>
      <c r="M10" s="698" t="s">
        <v>162</v>
      </c>
      <c r="O10" s="192">
        <f>SUM(O9:$O$9)</f>
        <v>1391555174800</v>
      </c>
      <c r="Q10" s="698" t="s">
        <v>162</v>
      </c>
      <c r="S10" s="193">
        <f>SUM(S9:$S$9)</f>
        <v>1391555174800</v>
      </c>
    </row>
    <row r="11" spans="1:19" ht="19.5" thickTop="1" x14ac:dyDescent="0.25">
      <c r="I11" s="194"/>
      <c r="K11" s="195"/>
      <c r="M11" s="196"/>
      <c r="O11" s="197"/>
      <c r="Q11" s="198"/>
      <c r="S11" s="199"/>
    </row>
  </sheetData>
  <sheetProtection algorithmName="SHA-512" hashValue="Jvyfjy9Hr4Lc287+uZFjRm5sqwpJJ4wiRlDWwOfUV3Mzx+cyOVHS940Cg4kz/l4hB3JVLCXY71VrJYt7QSIGWg==" saltValue="0mgxTI+ur/to9uRHgbd1pg==" spinCount="100000" sheet="1" objects="1" scenario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28"/>
  <sheetViews>
    <sheetView rightToLeft="1" view="pageBreakPreview" zoomScale="60" zoomScaleNormal="100" workbookViewId="0">
      <selection activeCell="I37" sqref="I37"/>
    </sheetView>
  </sheetViews>
  <sheetFormatPr defaultRowHeight="15" x14ac:dyDescent="0.25"/>
  <cols>
    <col min="1" max="1" width="36.28515625" bestFit="1" customWidth="1"/>
    <col min="2" max="2" width="1.42578125" customWidth="1"/>
    <col min="3" max="3" width="14.5703125" bestFit="1" customWidth="1"/>
    <col min="4" max="4" width="1.42578125" customWidth="1"/>
    <col min="5" max="5" width="12" bestFit="1" customWidth="1"/>
    <col min="6" max="6" width="1.42578125" customWidth="1"/>
    <col min="7" max="7" width="17.28515625" bestFit="1" customWidth="1"/>
    <col min="8" max="8" width="1.42578125" customWidth="1"/>
    <col min="9" max="9" width="19" bestFit="1" customWidth="1"/>
    <col min="10" max="10" width="1.42578125" customWidth="1"/>
    <col min="11" max="11" width="9.42578125" bestFit="1" customWidth="1"/>
    <col min="12" max="12" width="1.42578125" customWidth="1"/>
    <col min="13" max="13" width="19" bestFit="1" customWidth="1"/>
    <col min="14" max="14" width="1.42578125" customWidth="1"/>
    <col min="15" max="15" width="20.140625" bestFit="1" customWidth="1"/>
    <col min="16" max="16" width="1.42578125" customWidth="1"/>
    <col min="17" max="17" width="9.42578125" bestFit="1" customWidth="1"/>
    <col min="18" max="18" width="1.42578125" customWidth="1"/>
    <col min="19" max="19" width="20.140625" bestFit="1" customWidth="1"/>
  </cols>
  <sheetData>
    <row r="1" spans="1:19" ht="20.100000000000001" customHeight="1" x14ac:dyDescent="0.25">
      <c r="A1" s="800" t="str">
        <f>'4'!A1:I1</f>
        <v>صندوق سرمایه گذاری اختصاصی ‫بازارگردان صنعت مس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</row>
    <row r="2" spans="1:19" ht="20.100000000000001" customHeight="1" x14ac:dyDescent="0.25">
      <c r="A2" s="801" t="s">
        <v>86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</row>
    <row r="3" spans="1:19" ht="20.100000000000001" customHeight="1" x14ac:dyDescent="0.25">
      <c r="A3" s="802" t="s">
        <v>1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</row>
    <row r="5" spans="1:19" ht="21" x14ac:dyDescent="0.25">
      <c r="A5" s="803" t="s">
        <v>108</v>
      </c>
      <c r="B5" s="729"/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29"/>
      <c r="R5" s="729"/>
      <c r="S5" s="729"/>
    </row>
    <row r="7" spans="1:19" ht="21" x14ac:dyDescent="0.25">
      <c r="I7" s="804" t="s">
        <v>100</v>
      </c>
      <c r="J7" s="738"/>
      <c r="K7" s="738"/>
      <c r="L7" s="738"/>
      <c r="M7" s="738"/>
      <c r="O7" s="805" t="s">
        <v>6</v>
      </c>
      <c r="P7" s="738"/>
      <c r="Q7" s="738"/>
      <c r="R7" s="738"/>
      <c r="S7" s="738"/>
    </row>
    <row r="8" spans="1:19" ht="42" x14ac:dyDescent="0.25">
      <c r="A8" s="200" t="s">
        <v>88</v>
      </c>
      <c r="C8" s="201" t="s">
        <v>109</v>
      </c>
      <c r="E8" s="202" t="s">
        <v>26</v>
      </c>
      <c r="G8" s="203" t="s">
        <v>69</v>
      </c>
      <c r="I8" s="204" t="s">
        <v>110</v>
      </c>
      <c r="K8" s="205" t="s">
        <v>105</v>
      </c>
      <c r="M8" s="206" t="s">
        <v>111</v>
      </c>
      <c r="O8" s="207" t="s">
        <v>110</v>
      </c>
      <c r="Q8" s="208" t="s">
        <v>105</v>
      </c>
      <c r="S8" s="209" t="s">
        <v>111</v>
      </c>
    </row>
    <row r="9" spans="1:19" ht="27" customHeight="1" x14ac:dyDescent="0.25">
      <c r="A9" s="210" t="s">
        <v>29</v>
      </c>
      <c r="C9" s="1" t="s">
        <v>112</v>
      </c>
      <c r="E9" s="1" t="s">
        <v>33</v>
      </c>
      <c r="G9" s="1" t="s">
        <v>34</v>
      </c>
      <c r="I9" s="211">
        <v>318962673</v>
      </c>
      <c r="K9" s="681" t="s">
        <v>162</v>
      </c>
      <c r="M9" s="212">
        <v>318962673</v>
      </c>
      <c r="O9" s="213">
        <v>3682846758</v>
      </c>
      <c r="Q9" s="681" t="s">
        <v>162</v>
      </c>
      <c r="S9" s="214">
        <v>3682846758</v>
      </c>
    </row>
    <row r="10" spans="1:19" ht="27" customHeight="1" x14ac:dyDescent="0.25">
      <c r="A10" s="215" t="s">
        <v>35</v>
      </c>
      <c r="C10" s="1" t="s">
        <v>37</v>
      </c>
      <c r="E10" s="1" t="s">
        <v>37</v>
      </c>
      <c r="G10" s="1" t="s">
        <v>34</v>
      </c>
      <c r="I10" s="216">
        <v>27864676</v>
      </c>
      <c r="K10" s="681" t="s">
        <v>162</v>
      </c>
      <c r="M10" s="217">
        <v>27864676</v>
      </c>
      <c r="O10" s="218">
        <v>309026825</v>
      </c>
      <c r="Q10" s="681" t="s">
        <v>162</v>
      </c>
      <c r="S10" s="219">
        <v>309026825</v>
      </c>
    </row>
    <row r="11" spans="1:19" ht="27" customHeight="1" x14ac:dyDescent="0.25">
      <c r="A11" s="220" t="s">
        <v>113</v>
      </c>
      <c r="C11" s="1" t="s">
        <v>114</v>
      </c>
      <c r="E11" s="1" t="s">
        <v>115</v>
      </c>
      <c r="G11" s="1">
        <v>10</v>
      </c>
      <c r="I11" s="221">
        <v>32042</v>
      </c>
      <c r="K11" s="681" t="s">
        <v>162</v>
      </c>
      <c r="M11" s="222">
        <v>32042</v>
      </c>
      <c r="O11" s="223">
        <v>3294622633</v>
      </c>
      <c r="Q11" s="681" t="s">
        <v>162</v>
      </c>
      <c r="S11" s="224">
        <v>3294622633</v>
      </c>
    </row>
    <row r="12" spans="1:19" ht="27" customHeight="1" x14ac:dyDescent="0.25">
      <c r="A12" s="225" t="s">
        <v>116</v>
      </c>
      <c r="C12" s="1" t="s">
        <v>114</v>
      </c>
      <c r="E12" s="1" t="s">
        <v>115</v>
      </c>
      <c r="G12" s="1">
        <v>10</v>
      </c>
      <c r="I12" s="226">
        <v>5594</v>
      </c>
      <c r="K12" s="681" t="s">
        <v>162</v>
      </c>
      <c r="M12" s="227">
        <v>5594</v>
      </c>
      <c r="O12" s="228">
        <v>112059174</v>
      </c>
      <c r="Q12" s="681" t="s">
        <v>162</v>
      </c>
      <c r="S12" s="229">
        <v>112059174</v>
      </c>
    </row>
    <row r="13" spans="1:19" ht="27" customHeight="1" x14ac:dyDescent="0.25">
      <c r="A13" s="230" t="s">
        <v>38</v>
      </c>
      <c r="C13" s="1" t="s">
        <v>117</v>
      </c>
      <c r="E13" s="1" t="s">
        <v>41</v>
      </c>
      <c r="G13" s="1" t="s">
        <v>34</v>
      </c>
      <c r="I13" s="231">
        <v>2021332530</v>
      </c>
      <c r="K13" s="681" t="s">
        <v>162</v>
      </c>
      <c r="M13" s="232">
        <v>2021332530</v>
      </c>
      <c r="O13" s="233">
        <v>2021332530</v>
      </c>
      <c r="Q13" s="681" t="s">
        <v>162</v>
      </c>
      <c r="S13" s="234">
        <v>2021332530</v>
      </c>
    </row>
    <row r="14" spans="1:19" ht="27" customHeight="1" x14ac:dyDescent="0.25">
      <c r="A14" s="235" t="s">
        <v>42</v>
      </c>
      <c r="C14" s="1" t="s">
        <v>118</v>
      </c>
      <c r="E14" s="1" t="s">
        <v>44</v>
      </c>
      <c r="G14" s="1" t="s">
        <v>45</v>
      </c>
      <c r="I14" s="236">
        <v>111276986</v>
      </c>
      <c r="K14" s="681" t="s">
        <v>162</v>
      </c>
      <c r="M14" s="237">
        <v>111276986</v>
      </c>
      <c r="O14" s="238">
        <v>272812439</v>
      </c>
      <c r="Q14" s="681" t="s">
        <v>162</v>
      </c>
      <c r="S14" s="239">
        <v>272812439</v>
      </c>
    </row>
    <row r="15" spans="1:19" ht="27" customHeight="1" x14ac:dyDescent="0.25">
      <c r="A15" s="240" t="s">
        <v>46</v>
      </c>
      <c r="C15" s="1" t="s">
        <v>119</v>
      </c>
      <c r="E15" s="1" t="s">
        <v>48</v>
      </c>
      <c r="G15" s="1" t="s">
        <v>45</v>
      </c>
      <c r="I15" s="241">
        <v>264207945</v>
      </c>
      <c r="K15" s="681" t="s">
        <v>162</v>
      </c>
      <c r="M15" s="242">
        <v>264207945</v>
      </c>
      <c r="O15" s="243">
        <v>2739728543</v>
      </c>
      <c r="Q15" s="681" t="s">
        <v>162</v>
      </c>
      <c r="S15" s="244">
        <v>2739728543</v>
      </c>
    </row>
    <row r="16" spans="1:19" ht="27" customHeight="1" x14ac:dyDescent="0.25">
      <c r="A16" s="245" t="s">
        <v>49</v>
      </c>
      <c r="C16" s="1" t="s">
        <v>120</v>
      </c>
      <c r="E16" s="1" t="s">
        <v>51</v>
      </c>
      <c r="G16" s="1" t="s">
        <v>45</v>
      </c>
      <c r="I16" s="246">
        <v>75835616</v>
      </c>
      <c r="K16" s="681" t="s">
        <v>162</v>
      </c>
      <c r="M16" s="247">
        <v>75835616</v>
      </c>
      <c r="O16" s="248">
        <v>388427023</v>
      </c>
      <c r="Q16" s="681" t="s">
        <v>162</v>
      </c>
      <c r="S16" s="249">
        <v>388427023</v>
      </c>
    </row>
    <row r="17" spans="1:19" ht="27" customHeight="1" x14ac:dyDescent="0.25">
      <c r="A17" s="250" t="s">
        <v>52</v>
      </c>
      <c r="C17" s="1" t="s">
        <v>55</v>
      </c>
      <c r="E17" s="1" t="s">
        <v>55</v>
      </c>
      <c r="G17" s="1" t="s">
        <v>45</v>
      </c>
      <c r="I17" s="251">
        <v>1079367626</v>
      </c>
      <c r="K17" s="681" t="s">
        <v>162</v>
      </c>
      <c r="M17" s="252">
        <v>1079367626</v>
      </c>
      <c r="O17" s="253">
        <v>3816481937</v>
      </c>
      <c r="Q17" s="681" t="s">
        <v>162</v>
      </c>
      <c r="S17" s="254">
        <v>3816481937</v>
      </c>
    </row>
    <row r="18" spans="1:19" ht="27" customHeight="1" x14ac:dyDescent="0.25">
      <c r="A18" s="255" t="s">
        <v>56</v>
      </c>
      <c r="C18" s="1" t="s">
        <v>58</v>
      </c>
      <c r="E18" s="1" t="s">
        <v>58</v>
      </c>
      <c r="G18" s="1" t="s">
        <v>45</v>
      </c>
      <c r="I18" s="256">
        <v>281948653</v>
      </c>
      <c r="K18" s="681" t="s">
        <v>162</v>
      </c>
      <c r="M18" s="257">
        <v>281948653</v>
      </c>
      <c r="O18" s="258">
        <v>3141049281</v>
      </c>
      <c r="Q18" s="681" t="s">
        <v>162</v>
      </c>
      <c r="S18" s="259">
        <v>3141049281</v>
      </c>
    </row>
    <row r="19" spans="1:19" ht="27" customHeight="1" x14ac:dyDescent="0.25">
      <c r="A19" s="260" t="s">
        <v>59</v>
      </c>
      <c r="C19" s="1" t="s">
        <v>61</v>
      </c>
      <c r="E19" s="1" t="s">
        <v>61</v>
      </c>
      <c r="G19" s="1" t="s">
        <v>62</v>
      </c>
      <c r="I19" s="261">
        <v>62884536</v>
      </c>
      <c r="K19" s="681" t="s">
        <v>162</v>
      </c>
      <c r="M19" s="262">
        <v>62884536</v>
      </c>
      <c r="O19" s="263">
        <v>3043298437</v>
      </c>
      <c r="Q19" s="681" t="s">
        <v>162</v>
      </c>
      <c r="S19" s="264">
        <v>3043298437</v>
      </c>
    </row>
    <row r="20" spans="1:19" ht="27" customHeight="1" x14ac:dyDescent="0.25">
      <c r="A20" s="265" t="s">
        <v>121</v>
      </c>
      <c r="C20" s="1" t="s">
        <v>122</v>
      </c>
      <c r="E20" s="1" t="s">
        <v>123</v>
      </c>
      <c r="G20" s="1" t="s">
        <v>45</v>
      </c>
      <c r="I20" s="681" t="s">
        <v>162</v>
      </c>
      <c r="K20" s="681" t="s">
        <v>162</v>
      </c>
      <c r="M20" s="681" t="s">
        <v>162</v>
      </c>
      <c r="N20" s="1"/>
      <c r="O20" s="266">
        <v>11007479</v>
      </c>
      <c r="Q20" s="681" t="s">
        <v>162</v>
      </c>
      <c r="S20" s="267">
        <v>11007479</v>
      </c>
    </row>
    <row r="21" spans="1:19" ht="27" customHeight="1" x14ac:dyDescent="0.25">
      <c r="A21" s="268" t="s">
        <v>124</v>
      </c>
      <c r="C21" s="1" t="s">
        <v>125</v>
      </c>
      <c r="E21" s="1" t="s">
        <v>126</v>
      </c>
      <c r="G21" s="1" t="s">
        <v>34</v>
      </c>
      <c r="I21" s="681" t="s">
        <v>162</v>
      </c>
      <c r="K21" s="681" t="s">
        <v>162</v>
      </c>
      <c r="M21" s="681" t="s">
        <v>162</v>
      </c>
      <c r="N21" s="1"/>
      <c r="O21" s="269">
        <v>2086142</v>
      </c>
      <c r="Q21" s="681" t="s">
        <v>162</v>
      </c>
      <c r="S21" s="270">
        <v>2086142</v>
      </c>
    </row>
    <row r="22" spans="1:19" ht="27" customHeight="1" x14ac:dyDescent="0.25">
      <c r="A22" s="271" t="s">
        <v>127</v>
      </c>
      <c r="C22" s="1" t="s">
        <v>128</v>
      </c>
      <c r="E22" s="1" t="s">
        <v>129</v>
      </c>
      <c r="G22" s="1" t="s">
        <v>45</v>
      </c>
      <c r="I22" s="681" t="s">
        <v>162</v>
      </c>
      <c r="K22" s="681" t="s">
        <v>162</v>
      </c>
      <c r="M22" s="681" t="s">
        <v>162</v>
      </c>
      <c r="N22" s="1"/>
      <c r="O22" s="272">
        <v>8040598</v>
      </c>
      <c r="Q22" s="681" t="s">
        <v>162</v>
      </c>
      <c r="S22" s="273">
        <v>8040598</v>
      </c>
    </row>
    <row r="23" spans="1:19" ht="27" customHeight="1" x14ac:dyDescent="0.25">
      <c r="A23" s="274" t="s">
        <v>130</v>
      </c>
      <c r="C23" s="1" t="s">
        <v>128</v>
      </c>
      <c r="E23" s="1" t="s">
        <v>131</v>
      </c>
      <c r="G23" s="1" t="s">
        <v>45</v>
      </c>
      <c r="I23" s="681" t="s">
        <v>162</v>
      </c>
      <c r="K23" s="681" t="s">
        <v>162</v>
      </c>
      <c r="M23" s="681" t="s">
        <v>162</v>
      </c>
      <c r="N23" s="1"/>
      <c r="O23" s="275">
        <v>4256787</v>
      </c>
      <c r="Q23" s="681" t="s">
        <v>162</v>
      </c>
      <c r="S23" s="276">
        <v>4256787</v>
      </c>
    </row>
    <row r="24" spans="1:19" ht="27" customHeight="1" x14ac:dyDescent="0.45">
      <c r="A24" s="277" t="s">
        <v>132</v>
      </c>
      <c r="C24" s="1" t="s">
        <v>114</v>
      </c>
      <c r="E24" s="1" t="s">
        <v>115</v>
      </c>
      <c r="G24" s="697">
        <v>10</v>
      </c>
      <c r="I24" s="681" t="s">
        <v>162</v>
      </c>
      <c r="K24" s="681" t="s">
        <v>162</v>
      </c>
      <c r="M24" s="681" t="s">
        <v>162</v>
      </c>
      <c r="N24" s="1"/>
      <c r="O24" s="278">
        <v>16617536</v>
      </c>
      <c r="Q24" s="681" t="s">
        <v>162</v>
      </c>
      <c r="S24" s="279">
        <v>16617536</v>
      </c>
    </row>
    <row r="25" spans="1:19" ht="27" customHeight="1" x14ac:dyDescent="0.25">
      <c r="A25" s="280" t="s">
        <v>133</v>
      </c>
      <c r="C25" s="1" t="s">
        <v>134</v>
      </c>
      <c r="E25" s="1" t="s">
        <v>135</v>
      </c>
      <c r="G25" s="1" t="s">
        <v>45</v>
      </c>
      <c r="I25" s="681" t="s">
        <v>162</v>
      </c>
      <c r="K25" s="681" t="s">
        <v>162</v>
      </c>
      <c r="M25" s="681" t="s">
        <v>162</v>
      </c>
      <c r="N25" s="1"/>
      <c r="O25" s="281">
        <v>12138298</v>
      </c>
      <c r="Q25" s="681" t="s">
        <v>162</v>
      </c>
      <c r="S25" s="282">
        <v>12138298</v>
      </c>
    </row>
    <row r="26" spans="1:19" ht="27" customHeight="1" x14ac:dyDescent="0.25">
      <c r="A26" s="283" t="s">
        <v>136</v>
      </c>
      <c r="C26" s="1" t="s">
        <v>137</v>
      </c>
      <c r="E26" s="1" t="s">
        <v>138</v>
      </c>
      <c r="G26" s="1" t="s">
        <v>45</v>
      </c>
      <c r="I26" s="681" t="s">
        <v>162</v>
      </c>
      <c r="K26" s="681" t="s">
        <v>162</v>
      </c>
      <c r="M26" s="681" t="s">
        <v>162</v>
      </c>
      <c r="N26" s="1"/>
      <c r="O26" s="284">
        <v>6289989</v>
      </c>
      <c r="Q26" s="681" t="s">
        <v>162</v>
      </c>
      <c r="S26" s="285">
        <v>6289989</v>
      </c>
    </row>
    <row r="27" spans="1:19" ht="19.5" thickBot="1" x14ac:dyDescent="0.5">
      <c r="A27" s="700"/>
      <c r="I27" s="286">
        <f>SUM(I9:$I$26)</f>
        <v>4243718877</v>
      </c>
      <c r="K27" s="698" t="s">
        <v>162</v>
      </c>
      <c r="M27" s="287">
        <f>SUM(M9:$M$26)</f>
        <v>4243718877</v>
      </c>
      <c r="O27" s="288">
        <f>SUM(O9:$O$26)</f>
        <v>22882122409</v>
      </c>
      <c r="Q27" s="667" t="s">
        <v>162</v>
      </c>
      <c r="S27" s="289">
        <f>SUM(S9:$S$26)</f>
        <v>22882122409</v>
      </c>
    </row>
    <row r="28" spans="1:19" ht="19.5" thickTop="1" x14ac:dyDescent="0.25">
      <c r="I28" s="290"/>
      <c r="K28" s="291"/>
      <c r="M28" s="292"/>
      <c r="O28" s="293"/>
      <c r="Q28" s="294"/>
      <c r="S28" s="295"/>
    </row>
  </sheetData>
  <sheetProtection algorithmName="SHA-512" hashValue="wkpjRuIPMLvfKm0M+iIIjVnu0XkHHT5HVWRgaKzrdM14hITZzUQby6x+7EOhxaEoajE2suD8xihQMLPkdNwfbg==" saltValue="GUiaEp+/nIpoqk29qEvIoA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23"/>
  <sheetViews>
    <sheetView rightToLeft="1" view="pageBreakPreview" zoomScale="60" zoomScaleNormal="100" workbookViewId="0">
      <selection activeCell="K29" sqref="K29"/>
    </sheetView>
  </sheetViews>
  <sheetFormatPr defaultRowHeight="15" x14ac:dyDescent="0.25"/>
  <cols>
    <col min="1" max="1" width="30.140625" bestFit="1" customWidth="1"/>
    <col min="2" max="2" width="1.42578125" customWidth="1"/>
    <col min="3" max="3" width="8" customWidth="1"/>
    <col min="4" max="4" width="1.42578125" customWidth="1"/>
    <col min="5" max="5" width="15.140625" bestFit="1" customWidth="1"/>
    <col min="6" max="6" width="1.42578125" customWidth="1"/>
    <col min="7" max="7" width="10.42578125" bestFit="1" customWidth="1"/>
    <col min="8" max="8" width="1.42578125" customWidth="1"/>
    <col min="9" max="9" width="19.85546875" bestFit="1" customWidth="1"/>
    <col min="10" max="10" width="1.42578125" customWidth="1"/>
    <col min="11" max="11" width="18.42578125" bestFit="1" customWidth="1"/>
    <col min="12" max="12" width="1.42578125" customWidth="1"/>
    <col min="13" max="13" width="24.42578125" bestFit="1" customWidth="1"/>
    <col min="14" max="14" width="1.42578125" customWidth="1"/>
    <col min="15" max="15" width="24.140625" bestFit="1" customWidth="1"/>
    <col min="16" max="16" width="1.42578125" customWidth="1"/>
    <col min="17" max="17" width="21.28515625" bestFit="1" customWidth="1"/>
  </cols>
  <sheetData>
    <row r="1" spans="1:17" ht="20.100000000000001" customHeight="1" x14ac:dyDescent="0.25">
      <c r="A1" s="809" t="str">
        <f>'4'!A1:I1</f>
        <v>صندوق سرمایه گذاری اختصاصی ‫بازارگردان صنعت مس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</row>
    <row r="2" spans="1:17" ht="20.100000000000001" customHeight="1" x14ac:dyDescent="0.25">
      <c r="A2" s="810" t="s">
        <v>86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</row>
    <row r="3" spans="1:17" ht="20.100000000000001" customHeight="1" x14ac:dyDescent="0.25">
      <c r="A3" s="811" t="s">
        <v>1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</row>
    <row r="5" spans="1:17" ht="21" x14ac:dyDescent="0.25">
      <c r="A5" s="812" t="s">
        <v>139</v>
      </c>
      <c r="B5" s="729"/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29"/>
    </row>
    <row r="7" spans="1:17" ht="21" x14ac:dyDescent="0.25">
      <c r="C7" s="813" t="s">
        <v>100</v>
      </c>
      <c r="D7" s="738"/>
      <c r="E7" s="738"/>
      <c r="F7" s="738"/>
      <c r="G7" s="738"/>
      <c r="H7" s="738"/>
      <c r="I7" s="738"/>
      <c r="K7" s="814" t="s">
        <v>6</v>
      </c>
      <c r="L7" s="738"/>
      <c r="M7" s="738"/>
      <c r="N7" s="738"/>
      <c r="O7" s="738"/>
      <c r="P7" s="738"/>
      <c r="Q7" s="738"/>
    </row>
    <row r="8" spans="1:17" ht="42" x14ac:dyDescent="0.25">
      <c r="A8" s="296" t="s">
        <v>88</v>
      </c>
      <c r="C8" s="297" t="s">
        <v>8</v>
      </c>
      <c r="E8" s="298" t="s">
        <v>10</v>
      </c>
      <c r="G8" s="299" t="s">
        <v>140</v>
      </c>
      <c r="I8" s="300" t="s">
        <v>141</v>
      </c>
      <c r="K8" s="301" t="s">
        <v>8</v>
      </c>
      <c r="M8" s="302" t="s">
        <v>10</v>
      </c>
      <c r="O8" s="303" t="s">
        <v>140</v>
      </c>
      <c r="Q8" s="304" t="s">
        <v>141</v>
      </c>
    </row>
    <row r="9" spans="1:17" ht="18.75" x14ac:dyDescent="0.25">
      <c r="A9" s="305" t="s">
        <v>121</v>
      </c>
      <c r="C9" s="681" t="s">
        <v>162</v>
      </c>
      <c r="E9" s="681" t="s">
        <v>162</v>
      </c>
      <c r="G9" s="681" t="s">
        <v>162</v>
      </c>
      <c r="I9" s="681" t="s">
        <v>162</v>
      </c>
      <c r="J9" s="1"/>
      <c r="K9" s="306">
        <v>22400</v>
      </c>
      <c r="M9" s="307">
        <v>24398298400</v>
      </c>
      <c r="O9" s="308">
        <v>24416000000</v>
      </c>
      <c r="Q9" s="309">
        <v>-17701600</v>
      </c>
    </row>
    <row r="10" spans="1:17" ht="18.75" x14ac:dyDescent="0.25">
      <c r="A10" s="310" t="s">
        <v>124</v>
      </c>
      <c r="C10" s="681" t="s">
        <v>162</v>
      </c>
      <c r="E10" s="681" t="s">
        <v>162</v>
      </c>
      <c r="G10" s="681" t="s">
        <v>162</v>
      </c>
      <c r="I10" s="681" t="s">
        <v>162</v>
      </c>
      <c r="J10" s="1"/>
      <c r="K10" s="311">
        <v>4800</v>
      </c>
      <c r="M10" s="312">
        <v>4810909560</v>
      </c>
      <c r="O10" s="313">
        <v>4814400000</v>
      </c>
      <c r="Q10" s="314">
        <v>-3490440</v>
      </c>
    </row>
    <row r="11" spans="1:17" ht="18.75" x14ac:dyDescent="0.25">
      <c r="A11" s="315" t="s">
        <v>127</v>
      </c>
      <c r="C11" s="681" t="s">
        <v>162</v>
      </c>
      <c r="E11" s="681" t="s">
        <v>162</v>
      </c>
      <c r="G11" s="681" t="s">
        <v>162</v>
      </c>
      <c r="I11" s="681" t="s">
        <v>162</v>
      </c>
      <c r="J11" s="1"/>
      <c r="K11" s="316">
        <v>17000</v>
      </c>
      <c r="M11" s="317">
        <v>16987675000</v>
      </c>
      <c r="O11" s="318">
        <v>17000000000</v>
      </c>
      <c r="Q11" s="319">
        <v>-12325000</v>
      </c>
    </row>
    <row r="12" spans="1:17" ht="18.75" x14ac:dyDescent="0.25">
      <c r="A12" s="320" t="s">
        <v>29</v>
      </c>
      <c r="C12" s="681" t="s">
        <v>162</v>
      </c>
      <c r="E12" s="681" t="s">
        <v>162</v>
      </c>
      <c r="G12" s="681" t="s">
        <v>162</v>
      </c>
      <c r="I12" s="681" t="s">
        <v>162</v>
      </c>
      <c r="J12" s="1"/>
      <c r="K12" s="321">
        <v>5100</v>
      </c>
      <c r="M12" s="322">
        <v>5008865939</v>
      </c>
      <c r="O12" s="323">
        <v>5086749375</v>
      </c>
      <c r="Q12" s="324">
        <v>-77883436</v>
      </c>
    </row>
    <row r="13" spans="1:17" ht="18.75" x14ac:dyDescent="0.25">
      <c r="A13" s="325" t="s">
        <v>130</v>
      </c>
      <c r="C13" s="681" t="s">
        <v>162</v>
      </c>
      <c r="E13" s="681" t="s">
        <v>162</v>
      </c>
      <c r="G13" s="681" t="s">
        <v>162</v>
      </c>
      <c r="I13" s="681" t="s">
        <v>162</v>
      </c>
      <c r="J13" s="1"/>
      <c r="K13" s="326">
        <v>9000</v>
      </c>
      <c r="M13" s="327">
        <v>9285762938</v>
      </c>
      <c r="O13" s="328">
        <v>9292500000</v>
      </c>
      <c r="Q13" s="329">
        <v>-6737062</v>
      </c>
    </row>
    <row r="14" spans="1:17" ht="18.75" x14ac:dyDescent="0.25">
      <c r="A14" s="330" t="s">
        <v>133</v>
      </c>
      <c r="C14" s="681" t="s">
        <v>162</v>
      </c>
      <c r="E14" s="681" t="s">
        <v>162</v>
      </c>
      <c r="G14" s="681" t="s">
        <v>162</v>
      </c>
      <c r="I14" s="681" t="s">
        <v>162</v>
      </c>
      <c r="J14" s="1"/>
      <c r="K14" s="331">
        <v>1000</v>
      </c>
      <c r="M14" s="332">
        <v>989781888</v>
      </c>
      <c r="O14" s="333">
        <v>1000006888</v>
      </c>
      <c r="Q14" s="334">
        <v>-10225000</v>
      </c>
    </row>
    <row r="15" spans="1:17" ht="18.75" x14ac:dyDescent="0.25">
      <c r="A15" s="335" t="s">
        <v>46</v>
      </c>
      <c r="C15" s="681" t="s">
        <v>162</v>
      </c>
      <c r="E15" s="681" t="s">
        <v>162</v>
      </c>
      <c r="G15" s="681" t="s">
        <v>162</v>
      </c>
      <c r="I15" s="681" t="s">
        <v>162</v>
      </c>
      <c r="J15" s="1"/>
      <c r="K15" s="336">
        <v>1000</v>
      </c>
      <c r="M15" s="337">
        <v>677198676</v>
      </c>
      <c r="O15" s="338">
        <v>644460746</v>
      </c>
      <c r="Q15" s="339">
        <v>32737930</v>
      </c>
    </row>
    <row r="16" spans="1:17" ht="18.75" x14ac:dyDescent="0.25">
      <c r="A16" s="340" t="s">
        <v>136</v>
      </c>
      <c r="C16" s="681" t="s">
        <v>162</v>
      </c>
      <c r="E16" s="681" t="s">
        <v>162</v>
      </c>
      <c r="G16" s="681" t="s">
        <v>162</v>
      </c>
      <c r="I16" s="681" t="s">
        <v>162</v>
      </c>
      <c r="J16" s="1"/>
      <c r="K16" s="341">
        <v>13700</v>
      </c>
      <c r="M16" s="342">
        <v>14456711280</v>
      </c>
      <c r="O16" s="343">
        <v>14467200000</v>
      </c>
      <c r="Q16" s="344">
        <v>-10488720</v>
      </c>
    </row>
    <row r="17" spans="1:17" ht="18.75" x14ac:dyDescent="0.25">
      <c r="A17" s="345" t="s">
        <v>49</v>
      </c>
      <c r="C17" s="681" t="s">
        <v>162</v>
      </c>
      <c r="E17" s="681" t="s">
        <v>162</v>
      </c>
      <c r="G17" s="681" t="s">
        <v>162</v>
      </c>
      <c r="I17" s="681" t="s">
        <v>162</v>
      </c>
      <c r="J17" s="1"/>
      <c r="K17" s="346">
        <v>5500</v>
      </c>
      <c r="M17" s="347">
        <v>5679879100</v>
      </c>
      <c r="O17" s="348">
        <v>5596936925</v>
      </c>
      <c r="Q17" s="349">
        <v>82942175</v>
      </c>
    </row>
    <row r="18" spans="1:17" ht="18.75" x14ac:dyDescent="0.25">
      <c r="A18" s="350" t="s">
        <v>17</v>
      </c>
      <c r="C18" s="681" t="s">
        <v>162</v>
      </c>
      <c r="E18" s="681" t="s">
        <v>162</v>
      </c>
      <c r="G18" s="681" t="s">
        <v>162</v>
      </c>
      <c r="I18" s="681" t="s">
        <v>162</v>
      </c>
      <c r="J18" s="1"/>
      <c r="K18" s="351">
        <v>4628716294</v>
      </c>
      <c r="M18" s="352">
        <v>32140770279103</v>
      </c>
      <c r="O18" s="353">
        <v>32958865774239</v>
      </c>
      <c r="Q18" s="354">
        <v>-818095495136</v>
      </c>
    </row>
    <row r="19" spans="1:17" ht="18.75" x14ac:dyDescent="0.25">
      <c r="A19" s="355" t="s">
        <v>59</v>
      </c>
      <c r="C19" s="681" t="s">
        <v>162</v>
      </c>
      <c r="E19" s="681" t="s">
        <v>162</v>
      </c>
      <c r="G19" s="681" t="s">
        <v>162</v>
      </c>
      <c r="I19" s="681" t="s">
        <v>162</v>
      </c>
      <c r="J19" s="1"/>
      <c r="K19" s="356">
        <v>36500</v>
      </c>
      <c r="M19" s="357">
        <v>35090960598</v>
      </c>
      <c r="O19" s="358">
        <v>30590806533</v>
      </c>
      <c r="Q19" s="359">
        <v>4500154065</v>
      </c>
    </row>
    <row r="20" spans="1:17" ht="19.5" thickBot="1" x14ac:dyDescent="0.3">
      <c r="A20" s="701"/>
      <c r="C20" s="705"/>
      <c r="E20" s="682" t="s">
        <v>162</v>
      </c>
      <c r="G20" s="682" t="s">
        <v>162</v>
      </c>
      <c r="I20" s="682" t="s">
        <v>162</v>
      </c>
      <c r="K20" s="703"/>
      <c r="M20" s="360">
        <f>SUM(M9:$M$19)</f>
        <v>32258156322482</v>
      </c>
      <c r="O20" s="361">
        <f>SUM(O9:$O$19)</f>
        <v>33071774834706</v>
      </c>
      <c r="Q20" s="362">
        <f>SUM(Q9:$Q$19)</f>
        <v>-813618512224</v>
      </c>
    </row>
    <row r="21" spans="1:17" ht="19.5" thickTop="1" x14ac:dyDescent="0.25">
      <c r="C21" s="704"/>
      <c r="E21" s="363"/>
      <c r="G21" s="364"/>
      <c r="I21" s="365"/>
      <c r="K21" s="702"/>
      <c r="M21" s="366"/>
      <c r="O21" s="367"/>
      <c r="Q21" s="368"/>
    </row>
    <row r="23" spans="1:17" ht="18.75" x14ac:dyDescent="0.25">
      <c r="A23" s="806" t="s">
        <v>142</v>
      </c>
      <c r="B23" s="807"/>
      <c r="C23" s="807"/>
      <c r="D23" s="807"/>
      <c r="E23" s="807"/>
      <c r="F23" s="807"/>
      <c r="G23" s="807"/>
      <c r="H23" s="807"/>
      <c r="I23" s="807"/>
      <c r="J23" s="807"/>
      <c r="K23" s="807"/>
      <c r="L23" s="807"/>
      <c r="M23" s="807"/>
      <c r="N23" s="807"/>
      <c r="O23" s="807"/>
      <c r="P23" s="807"/>
      <c r="Q23" s="808"/>
    </row>
  </sheetData>
  <sheetProtection algorithmName="SHA-512" hashValue="JzoUrUinj1wQ/hiuImQfESgIB6z0jUHymJyGbUtGsy0IEm0eBK8GLnK/pwU2l/zHd85mLW19iySOvzKkHN5SQA==" saltValue="3fl92HTs0dp9fh8VgkWE4Q==" spinCount="100000" sheet="1" objects="1" scenarios="1"/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23"/>
  <sheetViews>
    <sheetView rightToLeft="1" view="pageBreakPreview" zoomScale="60" zoomScaleNormal="100" workbookViewId="0">
      <selection activeCell="M38" sqref="M38"/>
    </sheetView>
  </sheetViews>
  <sheetFormatPr defaultRowHeight="15" x14ac:dyDescent="0.25"/>
  <cols>
    <col min="1" max="1" width="30.140625" bestFit="1" customWidth="1"/>
    <col min="2" max="2" width="1.42578125" customWidth="1"/>
    <col min="3" max="3" width="16.5703125" bestFit="1" customWidth="1"/>
    <col min="4" max="4" width="1.42578125" customWidth="1"/>
    <col min="5" max="5" width="23.28515625" bestFit="1" customWidth="1"/>
    <col min="6" max="6" width="1.42578125" customWidth="1"/>
    <col min="7" max="7" width="23.28515625" bestFit="1" customWidth="1"/>
    <col min="8" max="8" width="1.42578125" customWidth="1"/>
    <col min="9" max="9" width="24" bestFit="1" customWidth="1"/>
    <col min="10" max="10" width="1.42578125" customWidth="1"/>
    <col min="11" max="11" width="16.5703125" bestFit="1" customWidth="1"/>
    <col min="12" max="12" width="1.42578125" customWidth="1"/>
    <col min="13" max="13" width="23.28515625" bestFit="1" customWidth="1"/>
    <col min="14" max="14" width="1.42578125" customWidth="1"/>
    <col min="15" max="15" width="23.28515625" bestFit="1" customWidth="1"/>
    <col min="16" max="16" width="1.42578125" customWidth="1"/>
    <col min="17" max="17" width="24" bestFit="1" customWidth="1"/>
  </cols>
  <sheetData>
    <row r="1" spans="1:17" ht="20.100000000000001" customHeight="1" x14ac:dyDescent="0.25">
      <c r="A1" s="816" t="str">
        <f>'4'!A1:I1</f>
        <v>صندوق سرمایه گذاری اختصاصی ‫بازارگردان صنعت مس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</row>
    <row r="2" spans="1:17" ht="20.100000000000001" customHeight="1" x14ac:dyDescent="0.25">
      <c r="A2" s="817" t="s">
        <v>86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</row>
    <row r="3" spans="1:17" ht="20.100000000000001" customHeight="1" x14ac:dyDescent="0.25">
      <c r="A3" s="818" t="s">
        <v>1</v>
      </c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</row>
    <row r="5" spans="1:17" ht="21" x14ac:dyDescent="0.25">
      <c r="A5" s="819" t="s">
        <v>143</v>
      </c>
      <c r="B5" s="729"/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29"/>
    </row>
    <row r="7" spans="1:17" ht="21" x14ac:dyDescent="0.25">
      <c r="C7" s="820" t="s">
        <v>100</v>
      </c>
      <c r="D7" s="738"/>
      <c r="E7" s="738"/>
      <c r="F7" s="738"/>
      <c r="G7" s="738"/>
      <c r="H7" s="738"/>
      <c r="I7" s="738"/>
      <c r="K7" s="821" t="s">
        <v>6</v>
      </c>
      <c r="L7" s="738"/>
      <c r="M7" s="738"/>
      <c r="N7" s="738"/>
      <c r="O7" s="738"/>
      <c r="P7" s="738"/>
      <c r="Q7" s="738"/>
    </row>
    <row r="8" spans="1:17" ht="42" x14ac:dyDescent="0.25">
      <c r="A8" s="369" t="s">
        <v>88</v>
      </c>
      <c r="C8" s="370" t="s">
        <v>8</v>
      </c>
      <c r="E8" s="371" t="s">
        <v>10</v>
      </c>
      <c r="G8" s="372" t="s">
        <v>140</v>
      </c>
      <c r="I8" s="373" t="s">
        <v>144</v>
      </c>
      <c r="K8" s="374" t="s">
        <v>8</v>
      </c>
      <c r="M8" s="375" t="s">
        <v>10</v>
      </c>
      <c r="O8" s="376" t="s">
        <v>140</v>
      </c>
      <c r="Q8" s="377" t="s">
        <v>144</v>
      </c>
    </row>
    <row r="9" spans="1:17" ht="30" customHeight="1" x14ac:dyDescent="0.25">
      <c r="A9" s="378" t="s">
        <v>16</v>
      </c>
      <c r="C9" s="379">
        <v>17965000</v>
      </c>
      <c r="E9" s="380">
        <v>181089169413</v>
      </c>
      <c r="G9" s="381">
        <v>180891591466</v>
      </c>
      <c r="I9" s="382">
        <v>197577947</v>
      </c>
      <c r="K9" s="383">
        <v>17965000</v>
      </c>
      <c r="M9" s="384">
        <v>181089169413</v>
      </c>
      <c r="O9" s="385">
        <v>180422772925</v>
      </c>
      <c r="Q9" s="386">
        <v>666396488</v>
      </c>
    </row>
    <row r="10" spans="1:17" ht="30" customHeight="1" x14ac:dyDescent="0.25">
      <c r="A10" s="387" t="s">
        <v>29</v>
      </c>
      <c r="C10" s="388">
        <v>22920</v>
      </c>
      <c r="E10" s="389">
        <v>23361450660</v>
      </c>
      <c r="G10" s="390">
        <v>22903383000</v>
      </c>
      <c r="I10" s="391">
        <v>458067660</v>
      </c>
      <c r="K10" s="392">
        <v>22920</v>
      </c>
      <c r="M10" s="393">
        <v>23361450660</v>
      </c>
      <c r="O10" s="394">
        <v>22867263351</v>
      </c>
      <c r="Q10" s="395">
        <v>494187309</v>
      </c>
    </row>
    <row r="11" spans="1:17" ht="30" customHeight="1" x14ac:dyDescent="0.25">
      <c r="A11" s="396" t="s">
        <v>35</v>
      </c>
      <c r="C11" s="397">
        <v>2100</v>
      </c>
      <c r="E11" s="398">
        <v>2098477500</v>
      </c>
      <c r="G11" s="399">
        <v>2098477500</v>
      </c>
      <c r="I11" s="663" t="s">
        <v>162</v>
      </c>
      <c r="K11" s="400">
        <v>2100</v>
      </c>
      <c r="M11" s="401">
        <v>2098477500</v>
      </c>
      <c r="O11" s="402">
        <v>2098477500</v>
      </c>
      <c r="Q11" s="663" t="s">
        <v>162</v>
      </c>
    </row>
    <row r="12" spans="1:17" ht="30" customHeight="1" x14ac:dyDescent="0.25">
      <c r="A12" s="403" t="s">
        <v>38</v>
      </c>
      <c r="C12" s="404">
        <v>1200000</v>
      </c>
      <c r="E12" s="405">
        <v>1199130000000</v>
      </c>
      <c r="G12" s="406">
        <v>1200450000000</v>
      </c>
      <c r="I12" s="407">
        <v>-1320000000</v>
      </c>
      <c r="K12" s="408">
        <v>1200000</v>
      </c>
      <c r="M12" s="409">
        <v>1199130000000</v>
      </c>
      <c r="O12" s="410">
        <v>1200450000000</v>
      </c>
      <c r="Q12" s="411">
        <v>-1320000000</v>
      </c>
    </row>
    <row r="13" spans="1:17" ht="30" customHeight="1" x14ac:dyDescent="0.25">
      <c r="A13" s="412" t="s">
        <v>42</v>
      </c>
      <c r="C13" s="413">
        <v>7000</v>
      </c>
      <c r="E13" s="414">
        <v>7344671250</v>
      </c>
      <c r="G13" s="415">
        <v>7190782900</v>
      </c>
      <c r="I13" s="416">
        <v>153888350</v>
      </c>
      <c r="K13" s="417">
        <v>7000</v>
      </c>
      <c r="M13" s="418">
        <v>7344671250</v>
      </c>
      <c r="O13" s="419">
        <v>7107649312</v>
      </c>
      <c r="Q13" s="420">
        <v>237021938</v>
      </c>
    </row>
    <row r="14" spans="1:17" ht="30" customHeight="1" x14ac:dyDescent="0.25">
      <c r="A14" s="421" t="s">
        <v>46</v>
      </c>
      <c r="C14" s="422">
        <v>17000</v>
      </c>
      <c r="E14" s="423">
        <v>17157551750</v>
      </c>
      <c r="G14" s="424">
        <v>16987675000</v>
      </c>
      <c r="I14" s="425">
        <v>169876750</v>
      </c>
      <c r="K14" s="426">
        <v>17000</v>
      </c>
      <c r="M14" s="427">
        <v>17157551750</v>
      </c>
      <c r="O14" s="428">
        <v>11293468936</v>
      </c>
      <c r="Q14" s="429">
        <v>5864082814</v>
      </c>
    </row>
    <row r="15" spans="1:17" ht="30" customHeight="1" x14ac:dyDescent="0.25">
      <c r="A15" s="430" t="s">
        <v>49</v>
      </c>
      <c r="C15" s="431">
        <v>5000</v>
      </c>
      <c r="E15" s="432">
        <v>5251190125</v>
      </c>
      <c r="G15" s="433">
        <v>5190234350</v>
      </c>
      <c r="I15" s="434">
        <v>60955775</v>
      </c>
      <c r="K15" s="435">
        <v>5000</v>
      </c>
      <c r="M15" s="436">
        <v>5251190125</v>
      </c>
      <c r="O15" s="437">
        <v>5100695325</v>
      </c>
      <c r="Q15" s="438">
        <v>150494800</v>
      </c>
    </row>
    <row r="16" spans="1:17" ht="30" customHeight="1" x14ac:dyDescent="0.25">
      <c r="A16" s="439" t="s">
        <v>52</v>
      </c>
      <c r="C16" s="440">
        <v>72810</v>
      </c>
      <c r="E16" s="441">
        <v>72757212750</v>
      </c>
      <c r="G16" s="442">
        <v>72757212750</v>
      </c>
      <c r="I16" s="663" t="s">
        <v>162</v>
      </c>
      <c r="K16" s="443">
        <v>72810</v>
      </c>
      <c r="M16" s="444">
        <v>72757212750</v>
      </c>
      <c r="O16" s="445">
        <v>72809798039</v>
      </c>
      <c r="Q16" s="446">
        <v>-52585289</v>
      </c>
    </row>
    <row r="17" spans="1:17" ht="30" customHeight="1" x14ac:dyDescent="0.25">
      <c r="A17" s="447" t="s">
        <v>56</v>
      </c>
      <c r="C17" s="448">
        <v>19000</v>
      </c>
      <c r="E17" s="449">
        <v>18986225000</v>
      </c>
      <c r="G17" s="450">
        <v>18986225000</v>
      </c>
      <c r="I17" s="663" t="s">
        <v>162</v>
      </c>
      <c r="K17" s="451">
        <v>19000</v>
      </c>
      <c r="M17" s="452">
        <v>18986225000</v>
      </c>
      <c r="O17" s="453">
        <v>18986225000</v>
      </c>
      <c r="Q17" s="663" t="s">
        <v>162</v>
      </c>
    </row>
    <row r="18" spans="1:17" ht="30" customHeight="1" x14ac:dyDescent="0.25">
      <c r="A18" s="454" t="s">
        <v>17</v>
      </c>
      <c r="C18" s="455">
        <v>688300660</v>
      </c>
      <c r="E18" s="456">
        <v>5412809330292</v>
      </c>
      <c r="G18" s="457">
        <v>5396161848216</v>
      </c>
      <c r="I18" s="458">
        <v>16647482076</v>
      </c>
      <c r="K18" s="459">
        <v>688300660</v>
      </c>
      <c r="M18" s="460">
        <v>5412809330292</v>
      </c>
      <c r="O18" s="461">
        <v>4743655992480</v>
      </c>
      <c r="Q18" s="462">
        <v>669153337812</v>
      </c>
    </row>
    <row r="19" spans="1:17" ht="30" customHeight="1" x14ac:dyDescent="0.25">
      <c r="A19" s="463" t="s">
        <v>59</v>
      </c>
      <c r="C19" s="464">
        <v>4500</v>
      </c>
      <c r="E19" s="465">
        <v>4586672250</v>
      </c>
      <c r="G19" s="466">
        <v>4496737500</v>
      </c>
      <c r="I19" s="467">
        <v>89934750</v>
      </c>
      <c r="K19" s="468">
        <v>4500</v>
      </c>
      <c r="M19" s="469">
        <v>4586672250</v>
      </c>
      <c r="O19" s="470">
        <v>4015582702</v>
      </c>
      <c r="Q19" s="471">
        <v>571089548</v>
      </c>
    </row>
    <row r="20" spans="1:17" ht="30" customHeight="1" x14ac:dyDescent="0.25">
      <c r="A20" s="706"/>
      <c r="C20" s="709"/>
      <c r="E20" s="472">
        <f>SUM(E9:$E$19)</f>
        <v>6944571950990</v>
      </c>
      <c r="G20" s="473">
        <f>SUM(G9:$G$19)</f>
        <v>6928114167682</v>
      </c>
      <c r="I20" s="474">
        <f>SUM(I9:$I$19)</f>
        <v>16457783308</v>
      </c>
      <c r="K20" s="710"/>
      <c r="M20" s="475">
        <f>SUM(M9:$M$19)</f>
        <v>6944571950990</v>
      </c>
      <c r="O20" s="476">
        <f>SUM(O9:$O$19)</f>
        <v>6268807925570</v>
      </c>
      <c r="Q20" s="477">
        <f>SUM(Q9:$Q$19)</f>
        <v>675764025420</v>
      </c>
    </row>
    <row r="21" spans="1:17" ht="18.75" x14ac:dyDescent="0.25">
      <c r="C21" s="707"/>
      <c r="E21" s="478"/>
      <c r="G21" s="479"/>
      <c r="I21" s="480"/>
      <c r="K21" s="708"/>
      <c r="M21" s="481"/>
      <c r="O21" s="482"/>
      <c r="Q21" s="483"/>
    </row>
    <row r="23" spans="1:17" ht="18.75" x14ac:dyDescent="0.25">
      <c r="A23" s="815" t="s">
        <v>142</v>
      </c>
      <c r="B23" s="807"/>
      <c r="C23" s="807"/>
      <c r="D23" s="807"/>
      <c r="E23" s="807"/>
      <c r="F23" s="807"/>
      <c r="G23" s="807"/>
      <c r="H23" s="807"/>
      <c r="I23" s="807"/>
      <c r="J23" s="807"/>
      <c r="K23" s="807"/>
      <c r="L23" s="807"/>
      <c r="M23" s="807"/>
      <c r="N23" s="807"/>
      <c r="O23" s="807"/>
      <c r="P23" s="807"/>
      <c r="Q23" s="808"/>
    </row>
  </sheetData>
  <sheetProtection algorithmName="SHA-512" hashValue="guqPCpsO3wJrCUYUK+V8ReKKELI5JlGix7FX6MtU0v9EemVcxJi1/XuvceXb7ixT6Ul4T2zZB41dvJDhs978Sw==" saltValue="tBpqN+S5m6OCZP37mVNqXw==" spinCount="100000" sheet="1" objects="1" scenarios="1"/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2023-02-20T12:38:22Z</dcterms:created>
  <dcterms:modified xsi:type="dcterms:W3CDTF">2023-02-21T10:59:22Z</dcterms:modified>
</cp:coreProperties>
</file>