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بازارگردانی صنعت مس\گزارش پرتفوی ماهانه\03-10-30\"/>
    </mc:Choice>
  </mc:AlternateContent>
  <xr:revisionPtr revIDLastSave="0" documentId="13_ncr:1_{B95FC139-8D42-45A3-B788-2FC00A8302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</sheets>
  <definedNames>
    <definedName name="_xlnm.Print_Area" localSheetId="0">'0'!$A$1:$E$8</definedName>
    <definedName name="_xlnm.Print_Area" localSheetId="1">'1'!$A$1:$AD$21</definedName>
    <definedName name="_xlnm.Print_Area" localSheetId="10">'10'!$A$1:$AA$12</definedName>
    <definedName name="_xlnm.Print_Area" localSheetId="11">'11'!$A$1:$M$14</definedName>
    <definedName name="_xlnm.Print_Area" localSheetId="2">'2'!$A$1:$AP$15</definedName>
    <definedName name="_xlnm.Print_Area" localSheetId="3">'3'!$A$1:$X$16</definedName>
    <definedName name="_xlnm.Print_Area" localSheetId="4">'4'!$A$1:$N$14</definedName>
    <definedName name="_xlnm.Print_Area" localSheetId="5">'5'!$A$1:$Y$14</definedName>
    <definedName name="_xlnm.Print_Area" localSheetId="6">'6'!$A$1:$AA$16</definedName>
    <definedName name="_xlnm.Print_Area" localSheetId="7">'7'!$A$1:$W$18</definedName>
    <definedName name="_xlnm.Print_Area" localSheetId="8">'8'!$A$1:$X$18</definedName>
    <definedName name="_xlnm.Print_Area" localSheetId="9">'9'!$A$1:$AA$17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8" l="1"/>
  <c r="G14" i="8" s="1"/>
  <c r="G12" i="8"/>
  <c r="G11" i="8"/>
  <c r="D14" i="15"/>
  <c r="J14" i="15"/>
  <c r="L14" i="15"/>
  <c r="F14" i="15"/>
  <c r="X17" i="13"/>
  <c r="X12" i="13"/>
  <c r="X13" i="13"/>
  <c r="X14" i="13"/>
  <c r="X15" i="13"/>
  <c r="X16" i="13"/>
  <c r="X11" i="13"/>
  <c r="T17" i="13"/>
  <c r="M11" i="13"/>
  <c r="M15" i="13"/>
  <c r="M14" i="13"/>
  <c r="M17" i="13" s="1"/>
  <c r="Z17" i="13"/>
  <c r="V17" i="13"/>
  <c r="R17" i="13"/>
  <c r="P17" i="13"/>
  <c r="G17" i="13"/>
  <c r="J17" i="13"/>
  <c r="M12" i="13"/>
  <c r="M13" i="13"/>
  <c r="M16" i="13"/>
  <c r="W17" i="12"/>
  <c r="G17" i="12"/>
  <c r="J17" i="12"/>
  <c r="J12" i="12"/>
  <c r="J13" i="12"/>
  <c r="J14" i="12"/>
  <c r="J15" i="12"/>
  <c r="J16" i="12"/>
  <c r="J11" i="12"/>
  <c r="U17" i="12"/>
  <c r="U12" i="12"/>
  <c r="U13" i="12"/>
  <c r="U14" i="12"/>
  <c r="U15" i="12"/>
  <c r="U16" i="12"/>
  <c r="U11" i="12"/>
  <c r="S17" i="12"/>
  <c r="Q17" i="12"/>
  <c r="M17" i="12"/>
  <c r="E17" i="12"/>
  <c r="T17" i="11"/>
  <c r="T16" i="11"/>
  <c r="T15" i="11"/>
  <c r="T14" i="11"/>
  <c r="T13" i="11"/>
  <c r="T12" i="11"/>
  <c r="T11" i="11"/>
  <c r="E17" i="11"/>
  <c r="G17" i="11"/>
  <c r="J17" i="11"/>
  <c r="M17" i="11"/>
  <c r="P17" i="11"/>
  <c r="R17" i="11"/>
  <c r="V17" i="11"/>
  <c r="M12" i="11"/>
  <c r="M13" i="11"/>
  <c r="M16" i="11"/>
  <c r="M11" i="11"/>
  <c r="M14" i="8"/>
  <c r="J14" i="8"/>
  <c r="Z16" i="10"/>
  <c r="K16" i="10"/>
  <c r="U16" i="10"/>
  <c r="Q16" i="10"/>
  <c r="X14" i="9"/>
  <c r="T14" i="9"/>
  <c r="U13" i="6"/>
  <c r="U14" i="6"/>
  <c r="U15" i="6"/>
  <c r="U12" i="6"/>
  <c r="S16" i="6"/>
  <c r="O16" i="6"/>
  <c r="M16" i="6"/>
  <c r="AM15" i="4"/>
  <c r="AK15" i="4"/>
  <c r="W15" i="4"/>
  <c r="S15" i="4"/>
  <c r="AC21" i="2"/>
  <c r="U18" i="2"/>
  <c r="U20" i="2"/>
  <c r="U16" i="2"/>
  <c r="U17" i="2"/>
  <c r="U19" i="2"/>
  <c r="I21" i="2"/>
  <c r="F21" i="2"/>
  <c r="D21" i="2"/>
  <c r="Q21" i="2"/>
  <c r="P21" i="2"/>
  <c r="N21" i="2"/>
  <c r="L21" i="2"/>
  <c r="U16" i="6"/>
  <c r="M15" i="11"/>
  <c r="M14" i="11"/>
</calcChain>
</file>

<file path=xl/sharedStrings.xml><?xml version="1.0" encoding="utf-8"?>
<sst xmlns="http://schemas.openxmlformats.org/spreadsheetml/2006/main" count="265" uniqueCount="105">
  <si>
    <t>‫صورت وضعیت پورتفوی</t>
  </si>
  <si>
    <t>‫برای ماه منتهی به 1403/10/30</t>
  </si>
  <si>
    <t>1403/09/30</t>
  </si>
  <si>
    <t>‫تغییرات طی دوره</t>
  </si>
  <si>
    <t>1403/10/30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</si>
  <si>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</si>
  <si>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</si>
  <si>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</si>
  <si>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</si>
  <si>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</si>
  <si>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</si>
  <si>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</si>
  <si>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‫درصد به کل دارایی ها</t>
  </si>
  <si>
    <t>تعداد</t>
  </si>
  <si>
    <t>بهای تمام شده</t>
  </si>
  <si>
    <t>‫مبلغ فروش</t>
  </si>
  <si>
    <t>تامین سرمایه کیمیا</t>
  </si>
  <si>
    <t>صندوق س سپر سرمایه بیدار- ثابت</t>
  </si>
  <si>
    <t>صندوق بادرآمد ثابت فیروزه آسیا</t>
  </si>
  <si>
    <t>ص.س.درآمد ثابت کیمیا-د</t>
  </si>
  <si>
    <t>ملی‌ صنایع‌ مس‌ ایران‌‌</t>
  </si>
  <si>
    <t>جمع کل</t>
  </si>
  <si>
    <t>‫اطلاعات اوراق بهادار با درآمد ثابت</t>
  </si>
  <si>
    <t>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</si>
  <si>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</si>
  <si>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</si>
  <si>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</si>
  <si>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</si>
  <si>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</si>
  <si>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</si>
  <si>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‫قیمت بازار هر ورقه</t>
  </si>
  <si>
    <t>بلی</t>
  </si>
  <si>
    <t>مرابحه عام دولت89-ش.خ041120</t>
  </si>
  <si>
    <t>بورس</t>
  </si>
  <si>
    <t>1400/05/20</t>
  </si>
  <si>
    <t>1404/11/20</t>
  </si>
  <si>
    <t>‫صورت وضعیت درآمدها</t>
  </si>
  <si>
    <t>‫مشخصات حساب بانکی</t>
  </si>
  <si>
    <t>سپرده‌های بانکی</t>
  </si>
  <si>
    <t>‫نوع سپرده</t>
  </si>
  <si>
    <t>‫تاریخ افتتاح حساب</t>
  </si>
  <si>
    <t>‫نرخ سود علی الحساب</t>
  </si>
  <si>
    <t>مبلغ</t>
  </si>
  <si>
    <t>‫افزایش</t>
  </si>
  <si>
    <t>‫کاهش</t>
  </si>
  <si>
    <t>سپرده کوتاه مدت</t>
  </si>
  <si>
    <t>1402/06/14</t>
  </si>
  <si>
    <t>1402/04/21</t>
  </si>
  <si>
    <t>1395/05/11</t>
  </si>
  <si>
    <t>‫شرح</t>
  </si>
  <si>
    <t>‫‫مبلغ</t>
  </si>
  <si>
    <t>‫درصد از کل درآمدها</t>
  </si>
  <si>
    <t>‫درصد از کل دارایی ها</t>
  </si>
  <si>
    <t>درآمد حاصل از سرمایه گذاری در سهام و حق تقدم سهام</t>
  </si>
  <si>
    <t>‫درآمد حاصل از سرمایه گذاری در اوراق بهادار با درآمد ثابت</t>
  </si>
  <si>
    <t>‫درآمد حاصل از سرمایه گذاری در سپرده بانکی و گواهی سپرده</t>
  </si>
  <si>
    <t>‫درآمد سود سهام</t>
  </si>
  <si>
    <t>‫اطلاعات مجمع</t>
  </si>
  <si>
    <t>‫طی دوره</t>
  </si>
  <si>
    <t>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</si>
  <si>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</si>
  <si>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</si>
  <si>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</si>
  <si>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</si>
  <si>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</si>
  <si>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</si>
  <si>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1403/02/19</t>
  </si>
  <si>
    <t>1403/05/01</t>
  </si>
  <si>
    <t>‫سود اوراق بهادار با درآمد ثابت و سپرده بانکی</t>
  </si>
  <si>
    <t>شرح</t>
  </si>
  <si>
    <t>‫تاریخ دریافت سود</t>
  </si>
  <si>
    <t>‫درآمد سود</t>
  </si>
  <si>
    <t>‫خالص درآمد</t>
  </si>
  <si>
    <t>1404/06/14</t>
  </si>
  <si>
    <t>1404/05/10</t>
  </si>
  <si>
    <t>1403/09/19</t>
  </si>
  <si>
    <t>‫سود(زیان) حاصل از فروش اوراق بهادار</t>
  </si>
  <si>
    <t>‫ارزش دفتری</t>
  </si>
  <si>
    <t>‫سود و زیان ناشی از فروش</t>
  </si>
  <si>
    <t>صندوق س افرا نماد پایدار-ثابت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</si>
  <si>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</si>
  <si>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</si>
  <si>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</si>
  <si>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سود و زیان ناشی از تغییر قیمت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</si>
  <si>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</si>
  <si>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</si>
  <si>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</si>
  <si>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</si>
  <si>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</si>
  <si>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</si>
  <si>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</si>
  <si>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نام سپرده</t>
  </si>
  <si>
    <t>‫سود سپرده بانکی و گواهی سپرده</t>
  </si>
  <si>
    <t>‫درصد سود به میانگین سپرده</t>
  </si>
  <si>
    <t>صندوق سرمایه‌گذاری اختصاصی بازارگردان صنعت مس</t>
  </si>
  <si>
    <t>كوتاه مدت</t>
  </si>
  <si>
    <t>صندوق سرمایه گذاری اختصاصی بازارگردان صنعت مس</t>
  </si>
  <si>
    <t xml:space="preserve"> درآمد حاصل از سرمایه گذاری در سهام و حق تقدم سهام:</t>
  </si>
  <si>
    <t>‫ سرمایه گذاری ها</t>
  </si>
  <si>
    <t>‫ سرمایه گذاری در سهام و حق تقدم سهام</t>
  </si>
  <si>
    <t>‫ سرمایه گذاری در اوراق بهادار با درآمد ثابت یا علی الحساب</t>
  </si>
  <si>
    <t>‫سرمایه گذاری در  سپرده بانکی</t>
  </si>
  <si>
    <t>‫ درآمد حاصل از سرمایه گذاری ها</t>
  </si>
  <si>
    <t>‫درآمد حاصل از سرمایه گذاری در اوراق بهادار با درآمد ثابت:</t>
  </si>
  <si>
    <t>‫درآمد حاصل از سرمایه گذاری در سپرده بانکی و گواهی سپرده: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</si>
</sst>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rgb="FF000000"/>
      <name val="Arial"/>
      <charset val="1"/>
    </font>
    <font>
      <sz val="10"/>
      <color rgb="FF000000"/>
      <name val="Arial"/>
      <charset val="1"/>
    </font>
    <font>
      <b/>
      <u/>
      <sz val="18"/>
      <color rgb="FF000000"/>
      <name val="B Nazanin"/>
      <charset val="1"/>
    </font>
    <font>
      <sz val="8"/>
      <color rgb="FF000000"/>
      <name val="Arial"/>
      <charset val="1"/>
    </font>
    <font>
      <b/>
      <sz val="12"/>
      <color rgb="FF000000"/>
      <name val="B Nazanin"/>
      <charset val="1"/>
    </font>
    <font>
      <b/>
      <sz val="9"/>
      <color rgb="FF000000"/>
      <name val="B Titr"/>
      <charset val="1"/>
    </font>
    <font>
      <sz val="12"/>
      <color rgb="FF000000"/>
      <name val="B Nazanin"/>
      <charset val="1"/>
    </font>
    <font>
      <sz val="11"/>
      <color rgb="FF000000"/>
      <name val="Arial"/>
      <family val="2"/>
    </font>
    <font>
      <sz val="11"/>
      <color rgb="FF000000"/>
      <name val="B Nazanin"/>
      <charset val="178"/>
    </font>
    <font>
      <b/>
      <sz val="11"/>
      <color rgb="FF000000"/>
      <name val="B Nazanin"/>
      <charset val="178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u/>
      <sz val="18"/>
      <color rgb="FF000000"/>
      <name val="B Nazanin"/>
      <charset val="178"/>
    </font>
    <font>
      <b/>
      <sz val="11"/>
      <color rgb="FF000000"/>
      <name val="B Titr"/>
      <charset val="178"/>
    </font>
    <font>
      <b/>
      <u/>
      <sz val="16"/>
      <color rgb="FF000000"/>
      <name val="B Nazanin"/>
      <charset val="1"/>
    </font>
    <font>
      <b/>
      <u/>
      <sz val="16"/>
      <color rgb="FF000000"/>
      <name val="B Nazanin"/>
      <charset val="178"/>
    </font>
    <font>
      <sz val="12"/>
      <color rgb="FF000000"/>
      <name val="B Nazanin"/>
      <charset val="178"/>
    </font>
    <font>
      <b/>
      <u/>
      <sz val="14"/>
      <color rgb="FF000000"/>
      <name val="B Nazanin"/>
      <charset val="178"/>
    </font>
    <font>
      <b/>
      <sz val="12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37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37" fontId="8" fillId="0" borderId="0" xfId="0" applyNumberFormat="1" applyFont="1" applyFill="1" applyAlignment="1">
      <alignment horizontal="center" vertical="center" wrapText="1"/>
    </xf>
    <xf numFmtId="37" fontId="7" fillId="0" borderId="0" xfId="0" applyNumberFormat="1" applyFont="1" applyAlignment="1">
      <alignment horizontal="left"/>
    </xf>
    <xf numFmtId="0" fontId="8" fillId="0" borderId="0" xfId="0" applyNumberFormat="1" applyFont="1" applyFill="1" applyAlignment="1">
      <alignment horizontal="center" vertical="center" wrapText="1"/>
    </xf>
    <xf numFmtId="3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37" fontId="9" fillId="0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37" fontId="7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37" fontId="6" fillId="0" borderId="0" xfId="0" applyNumberFormat="1" applyFont="1" applyFill="1" applyAlignment="1">
      <alignment horizontal="center" vertical="center" wrapText="1"/>
    </xf>
    <xf numFmtId="37" fontId="6" fillId="0" borderId="0" xfId="0" applyNumberFormat="1" applyFont="1" applyFill="1" applyAlignment="1">
      <alignment horizontal="center" vertical="center" wrapText="1"/>
    </xf>
    <xf numFmtId="37" fontId="6" fillId="0" borderId="2" xfId="0" applyNumberFormat="1" applyFont="1" applyFill="1" applyBorder="1" applyAlignment="1">
      <alignment horizontal="center" vertical="center" wrapText="1"/>
    </xf>
    <xf numFmtId="37" fontId="6" fillId="0" borderId="2" xfId="0" applyNumberFormat="1" applyFont="1" applyFill="1" applyBorder="1" applyAlignment="1">
      <alignment horizontal="center" vertical="center" wrapText="1"/>
    </xf>
    <xf numFmtId="37" fontId="4" fillId="0" borderId="3" xfId="0" applyNumberFormat="1" applyFont="1" applyFill="1" applyBorder="1" applyAlignment="1">
      <alignment horizontal="center" vertical="center" wrapText="1"/>
    </xf>
    <xf numFmtId="37" fontId="4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3" fillId="2" borderId="0" xfId="0" applyFont="1" applyFill="1" applyAlignment="1">
      <alignment vertical="top"/>
    </xf>
    <xf numFmtId="164" fontId="1" fillId="0" borderId="0" xfId="1" applyNumberFormat="1" applyFont="1" applyAlignment="1">
      <alignment horizontal="left"/>
    </xf>
    <xf numFmtId="37" fontId="0" fillId="0" borderId="2" xfId="0" applyNumberFormat="1" applyBorder="1" applyAlignment="1">
      <alignment horizontal="left"/>
    </xf>
    <xf numFmtId="0" fontId="10" fillId="2" borderId="0" xfId="0" applyFont="1" applyFill="1" applyAlignment="1">
      <alignment vertical="top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37" fontId="4" fillId="0" borderId="3" xfId="0" applyNumberFormat="1" applyFont="1" applyFill="1" applyBorder="1" applyAlignment="1">
      <alignment horizontal="center" vertical="center" wrapText="1"/>
    </xf>
    <xf numFmtId="37" fontId="6" fillId="0" borderId="0" xfId="0" applyNumberFormat="1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37" fontId="0" fillId="0" borderId="4" xfId="0" applyNumberFormat="1" applyBorder="1" applyAlignment="1">
      <alignment horizontal="left"/>
    </xf>
    <xf numFmtId="164" fontId="1" fillId="0" borderId="0" xfId="1" applyNumberFormat="1" applyFont="1" applyAlignment="1">
      <alignment horizontal="left"/>
    </xf>
    <xf numFmtId="3" fontId="0" fillId="0" borderId="0" xfId="0" applyNumberFormat="1" applyAlignment="1">
      <alignment horizontal="left"/>
    </xf>
    <xf numFmtId="37" fontId="0" fillId="0" borderId="0" xfId="0" applyNumberFormat="1" applyFill="1" applyAlignment="1">
      <alignment horizontal="left"/>
    </xf>
    <xf numFmtId="37" fontId="0" fillId="0" borderId="2" xfId="0" applyNumberFormat="1" applyFill="1" applyBorder="1" applyAlignment="1">
      <alignment horizontal="left"/>
    </xf>
    <xf numFmtId="39" fontId="6" fillId="0" borderId="0" xfId="0" applyNumberFormat="1" applyFont="1" applyFill="1" applyAlignment="1">
      <alignment horizontal="center" vertical="center" wrapText="1"/>
    </xf>
    <xf numFmtId="39" fontId="6" fillId="0" borderId="2" xfId="0" applyNumberFormat="1" applyFont="1" applyFill="1" applyBorder="1" applyAlignment="1">
      <alignment horizontal="center" vertical="center" wrapText="1"/>
    </xf>
    <xf numFmtId="39" fontId="4" fillId="0" borderId="3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39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3" fontId="6" fillId="0" borderId="0" xfId="0" applyNumberFormat="1" applyFont="1" applyFill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37" fontId="9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7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7" fontId="8" fillId="0" borderId="0" xfId="0" applyNumberFormat="1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7" fontId="6" fillId="0" borderId="2" xfId="0" applyNumberFormat="1" applyFont="1" applyFill="1" applyBorder="1" applyAlignment="1">
      <alignment horizontal="center" vertical="center" wrapText="1"/>
    </xf>
    <xf numFmtId="37" fontId="4" fillId="0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37" fontId="6" fillId="0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right" vertical="center"/>
    </xf>
    <xf numFmtId="0" fontId="1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top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8"/>
  <sheetViews>
    <sheetView rightToLeft="1" tabSelected="1" workbookViewId="0">
      <selection activeCell="A11" sqref="A11:B12"/>
    </sheetView>
  </sheetViews>
  <sheetFormatPr defaultRowHeight="12.75" x14ac:dyDescent="0.2"/>
  <cols>
    <col min="1" max="1" width="20.5703125" customWidth="1"/>
    <col min="2" max="2" width="12.85546875" customWidth="1"/>
    <col min="3" max="3" width="50" customWidth="1"/>
    <col min="4" max="4" width="16.7109375" customWidth="1"/>
    <col min="5" max="5" width="19.5703125" customWidth="1"/>
  </cols>
  <sheetData>
    <row r="1" spans="2:4" ht="74.099999999999994" customHeight="1" x14ac:dyDescent="0.2"/>
    <row r="2" spans="2:4" ht="66.599999999999994" customHeight="1" x14ac:dyDescent="0.2"/>
    <row r="3" spans="2:4" ht="66.599999999999994" customHeight="1" x14ac:dyDescent="0.2"/>
    <row r="4" spans="2:4" ht="29.65" customHeight="1" x14ac:dyDescent="0.2">
      <c r="B4" s="59" t="s">
        <v>94</v>
      </c>
      <c r="C4" s="60"/>
      <c r="D4" s="60"/>
    </row>
    <row r="5" spans="2:4" ht="29.65" customHeight="1" x14ac:dyDescent="0.2"/>
    <row r="6" spans="2:4" ht="29.65" customHeight="1" x14ac:dyDescent="0.2">
      <c r="C6" s="1" t="s">
        <v>0</v>
      </c>
    </row>
    <row r="7" spans="2:4" ht="29.65" customHeight="1" x14ac:dyDescent="0.2"/>
    <row r="8" spans="2:4" ht="29.65" customHeight="1" x14ac:dyDescent="0.2">
      <c r="C8" s="1" t="s">
        <v>1</v>
      </c>
    </row>
  </sheetData>
  <mergeCells count="1">
    <mergeCell ref="B4:D4"/>
  </mergeCells>
  <pageMargins left="0.39" right="0.39" top="0.39" bottom="0.39" header="0" footer="0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27"/>
  <sheetViews>
    <sheetView rightToLeft="1" workbookViewId="0">
      <selection activeCell="A11" sqref="A11:B12"/>
    </sheetView>
  </sheetViews>
  <sheetFormatPr defaultRowHeight="12.75" x14ac:dyDescent="0.2"/>
  <cols>
    <col min="1" max="1" width="1.28515625" customWidth="1"/>
    <col min="2" max="2" width="32" customWidth="1"/>
    <col min="3" max="3" width="1.28515625" customWidth="1"/>
    <col min="4" max="4" width="14.140625" customWidth="1"/>
    <col min="5" max="5" width="3" customWidth="1"/>
    <col min="6" max="6" width="1.28515625" customWidth="1"/>
    <col min="7" max="7" width="16.7109375" customWidth="1"/>
    <col min="8" max="8" width="4.28515625" customWidth="1"/>
    <col min="9" max="10" width="1.28515625" customWidth="1"/>
    <col min="11" max="11" width="17.85546875" customWidth="1"/>
    <col min="12" max="12" width="1.28515625" customWidth="1"/>
    <col min="13" max="13" width="19" customWidth="1"/>
    <col min="14" max="14" width="1.5703125" customWidth="1"/>
    <col min="15" max="15" width="1.28515625" customWidth="1"/>
    <col min="16" max="16" width="14.85546875" customWidth="1"/>
    <col min="17" max="17" width="1.28515625" customWidth="1"/>
    <col min="18" max="18" width="21.5703125" customWidth="1"/>
    <col min="19" max="19" width="1.28515625" customWidth="1"/>
    <col min="20" max="20" width="21.140625" customWidth="1"/>
    <col min="21" max="21" width="1.28515625" customWidth="1"/>
    <col min="22" max="22" width="21.7109375" customWidth="1"/>
    <col min="23" max="23" width="1.28515625" customWidth="1"/>
    <col min="24" max="24" width="22.5703125" customWidth="1"/>
    <col min="25" max="25" width="1.28515625" customWidth="1"/>
    <col min="26" max="26" width="16.85546875" customWidth="1"/>
    <col min="27" max="27" width="0.28515625" customWidth="1"/>
  </cols>
  <sheetData>
    <row r="1" spans="1:27" ht="14.85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34" customFormat="1" ht="29.65" customHeight="1" x14ac:dyDescent="0.25">
      <c r="A2" s="86" t="s">
        <v>96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27" s="34" customFormat="1" ht="7.3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1:27" s="34" customFormat="1" ht="29.65" customHeight="1" x14ac:dyDescent="0.25">
      <c r="A4" s="86" t="s">
        <v>36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38"/>
    </row>
    <row r="5" spans="1:27" s="34" customFormat="1" ht="29.65" customHeight="1" x14ac:dyDescent="0.25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38"/>
    </row>
    <row r="6" spans="1:27" ht="29.65" customHeight="1" x14ac:dyDescent="0.2">
      <c r="A6" s="2"/>
      <c r="B6" s="53" t="s">
        <v>97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ht="22.15" customHeight="1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22.5" customHeight="1" x14ac:dyDescent="0.2">
      <c r="A8" s="71"/>
      <c r="B8" s="73"/>
      <c r="C8" s="71"/>
      <c r="D8" s="74" t="s">
        <v>58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2"/>
      <c r="R8" s="74" t="s">
        <v>4</v>
      </c>
      <c r="S8" s="74"/>
      <c r="T8" s="74"/>
      <c r="U8" s="74"/>
      <c r="V8" s="74"/>
      <c r="W8" s="74"/>
      <c r="X8" s="74"/>
      <c r="Y8" s="74"/>
      <c r="Z8" s="74"/>
      <c r="AA8" s="2"/>
    </row>
    <row r="9" spans="1:27" ht="44.45" customHeight="1" x14ac:dyDescent="0.2">
      <c r="A9" s="67" t="s">
        <v>84</v>
      </c>
      <c r="B9" s="67"/>
      <c r="D9" s="68" t="s">
        <v>56</v>
      </c>
      <c r="E9" s="68"/>
      <c r="G9" s="68" t="s">
        <v>85</v>
      </c>
      <c r="H9" s="68"/>
      <c r="J9" s="68" t="s">
        <v>86</v>
      </c>
      <c r="K9" s="68"/>
      <c r="M9" s="68" t="s">
        <v>87</v>
      </c>
      <c r="N9" s="68"/>
      <c r="P9" s="14" t="s">
        <v>88</v>
      </c>
      <c r="R9" s="14" t="s">
        <v>56</v>
      </c>
      <c r="T9" s="14" t="s">
        <v>85</v>
      </c>
      <c r="V9" s="14" t="s">
        <v>86</v>
      </c>
      <c r="X9" s="14" t="s">
        <v>87</v>
      </c>
      <c r="Z9" s="14" t="s">
        <v>88</v>
      </c>
    </row>
    <row r="10" spans="1:27" ht="14.85" customHeight="1" x14ac:dyDescent="0.2">
      <c r="A10" s="7"/>
      <c r="B10" s="7"/>
      <c r="D10" s="7"/>
      <c r="E10" s="7"/>
      <c r="G10" s="7"/>
      <c r="H10" s="7"/>
      <c r="J10" s="7"/>
      <c r="K10" s="7"/>
      <c r="M10" s="7"/>
      <c r="N10" s="7"/>
      <c r="P10" s="7"/>
      <c r="R10" s="7"/>
      <c r="T10" s="7"/>
      <c r="V10" s="7"/>
      <c r="X10" s="7"/>
      <c r="Z10" s="7"/>
    </row>
    <row r="11" spans="1:27" ht="29.65" customHeight="1" x14ac:dyDescent="0.2">
      <c r="A11" s="78" t="s">
        <v>16</v>
      </c>
      <c r="B11" s="78"/>
      <c r="D11" s="84">
        <v>0</v>
      </c>
      <c r="E11" s="84"/>
      <c r="F11" s="15"/>
      <c r="G11" s="84">
        <v>-125153482375</v>
      </c>
      <c r="H11" s="84"/>
      <c r="I11" s="15"/>
      <c r="J11" s="84">
        <v>0</v>
      </c>
      <c r="K11" s="84"/>
      <c r="L11" s="15"/>
      <c r="M11" s="84">
        <f>G11+J11</f>
        <v>-125153482375</v>
      </c>
      <c r="N11" s="84"/>
      <c r="P11" s="50">
        <v>11</v>
      </c>
      <c r="R11" s="29">
        <v>779801015750</v>
      </c>
      <c r="S11" s="15"/>
      <c r="T11" s="29">
        <v>78018778101</v>
      </c>
      <c r="U11" s="15"/>
      <c r="V11" s="29">
        <v>829223862</v>
      </c>
      <c r="W11" s="15"/>
      <c r="X11" s="29">
        <f>R11+T11+V11</f>
        <v>858649017713</v>
      </c>
      <c r="Z11" s="9">
        <v>17.170000000000002</v>
      </c>
    </row>
    <row r="12" spans="1:27" ht="29.65" customHeight="1" x14ac:dyDescent="0.2">
      <c r="A12" s="78" t="s">
        <v>20</v>
      </c>
      <c r="B12" s="78"/>
      <c r="D12" s="84">
        <v>0</v>
      </c>
      <c r="E12" s="84"/>
      <c r="F12" s="15"/>
      <c r="G12" s="84">
        <v>1263626642353</v>
      </c>
      <c r="H12" s="84"/>
      <c r="I12" s="15"/>
      <c r="J12" s="84">
        <v>0</v>
      </c>
      <c r="K12" s="84"/>
      <c r="L12" s="15"/>
      <c r="M12" s="84">
        <f t="shared" ref="M12:M16" si="0">G12+J12</f>
        <v>1263626642353</v>
      </c>
      <c r="N12" s="84"/>
      <c r="P12" s="50">
        <v>88.12</v>
      </c>
      <c r="R12" s="29">
        <v>687821609880</v>
      </c>
      <c r="S12" s="15"/>
      <c r="T12" s="29">
        <v>3399326136742</v>
      </c>
      <c r="U12" s="15"/>
      <c r="V12" s="29">
        <v>-14933310622</v>
      </c>
      <c r="W12" s="15"/>
      <c r="X12" s="43">
        <f t="shared" ref="X12:X16" si="1">R12+T12+V12</f>
        <v>4072214436000</v>
      </c>
      <c r="Z12" s="9">
        <v>81.45</v>
      </c>
    </row>
    <row r="13" spans="1:27" ht="29.65" customHeight="1" x14ac:dyDescent="0.2">
      <c r="A13" s="78" t="s">
        <v>17</v>
      </c>
      <c r="B13" s="78"/>
      <c r="D13" s="84">
        <v>0</v>
      </c>
      <c r="E13" s="84"/>
      <c r="F13" s="15"/>
      <c r="G13" s="84">
        <v>72066485</v>
      </c>
      <c r="H13" s="84"/>
      <c r="I13" s="15"/>
      <c r="J13" s="84">
        <v>0</v>
      </c>
      <c r="K13" s="84"/>
      <c r="L13" s="15"/>
      <c r="M13" s="84">
        <f t="shared" si="0"/>
        <v>72066485</v>
      </c>
      <c r="N13" s="84"/>
      <c r="P13" s="50">
        <v>0.01</v>
      </c>
      <c r="R13" s="29">
        <v>0</v>
      </c>
      <c r="S13" s="15"/>
      <c r="T13" s="29">
        <v>155593518</v>
      </c>
      <c r="U13" s="15"/>
      <c r="V13" s="29">
        <v>383556413</v>
      </c>
      <c r="W13" s="15"/>
      <c r="X13" s="43">
        <f t="shared" si="1"/>
        <v>539149931</v>
      </c>
      <c r="Z13" s="9">
        <v>0.01</v>
      </c>
    </row>
    <row r="14" spans="1:27" ht="29.65" customHeight="1" x14ac:dyDescent="0.2">
      <c r="A14" s="78" t="s">
        <v>18</v>
      </c>
      <c r="B14" s="78"/>
      <c r="D14" s="84">
        <v>0</v>
      </c>
      <c r="E14" s="84"/>
      <c r="F14" s="15"/>
      <c r="G14" s="84">
        <v>1292590584</v>
      </c>
      <c r="H14" s="84"/>
      <c r="I14" s="15"/>
      <c r="J14" s="84">
        <v>35540435</v>
      </c>
      <c r="K14" s="84"/>
      <c r="L14" s="15"/>
      <c r="M14" s="84">
        <f t="shared" si="0"/>
        <v>1328131019</v>
      </c>
      <c r="N14" s="84"/>
      <c r="P14" s="50">
        <v>0.12</v>
      </c>
      <c r="R14" s="29">
        <v>0</v>
      </c>
      <c r="S14" s="15"/>
      <c r="T14" s="29">
        <v>1292590584</v>
      </c>
      <c r="U14" s="15"/>
      <c r="V14" s="29">
        <v>35540435</v>
      </c>
      <c r="W14" s="15"/>
      <c r="X14" s="43">
        <f t="shared" si="1"/>
        <v>1328131019</v>
      </c>
      <c r="Z14" s="9">
        <v>0.03</v>
      </c>
    </row>
    <row r="15" spans="1:27" ht="29.65" customHeight="1" x14ac:dyDescent="0.2">
      <c r="A15" s="78" t="s">
        <v>19</v>
      </c>
      <c r="B15" s="78"/>
      <c r="D15" s="84">
        <v>0</v>
      </c>
      <c r="E15" s="84"/>
      <c r="F15" s="15"/>
      <c r="G15" s="84">
        <v>-38409544827</v>
      </c>
      <c r="H15" s="84"/>
      <c r="I15" s="15"/>
      <c r="J15" s="84">
        <v>47064304590</v>
      </c>
      <c r="K15" s="84"/>
      <c r="L15" s="15"/>
      <c r="M15" s="84">
        <f t="shared" si="0"/>
        <v>8654759763</v>
      </c>
      <c r="N15" s="84"/>
      <c r="P15" s="50">
        <v>0.75</v>
      </c>
      <c r="R15" s="29">
        <v>0</v>
      </c>
      <c r="S15" s="15"/>
      <c r="T15" s="29">
        <v>0</v>
      </c>
      <c r="U15" s="15"/>
      <c r="V15" s="29">
        <v>66370856949</v>
      </c>
      <c r="W15" s="15"/>
      <c r="X15" s="43">
        <f t="shared" si="1"/>
        <v>66370856949</v>
      </c>
      <c r="Z15" s="9">
        <v>1.33</v>
      </c>
    </row>
    <row r="16" spans="1:27" ht="29.65" customHeight="1" x14ac:dyDescent="0.2">
      <c r="A16" s="77" t="s">
        <v>79</v>
      </c>
      <c r="B16" s="77"/>
      <c r="D16" s="79">
        <v>0</v>
      </c>
      <c r="E16" s="79"/>
      <c r="F16" s="15"/>
      <c r="G16" s="79">
        <v>0</v>
      </c>
      <c r="H16" s="79"/>
      <c r="I16" s="15"/>
      <c r="J16" s="79">
        <v>0</v>
      </c>
      <c r="K16" s="79"/>
      <c r="L16" s="15"/>
      <c r="M16" s="84">
        <f t="shared" si="0"/>
        <v>0</v>
      </c>
      <c r="N16" s="84"/>
      <c r="P16" s="51">
        <v>0</v>
      </c>
      <c r="R16" s="31">
        <v>0</v>
      </c>
      <c r="S16" s="15"/>
      <c r="T16" s="31">
        <v>0</v>
      </c>
      <c r="U16" s="15"/>
      <c r="V16" s="31">
        <v>265749244</v>
      </c>
      <c r="W16" s="15"/>
      <c r="X16" s="43">
        <f t="shared" si="1"/>
        <v>265749244</v>
      </c>
      <c r="Z16" s="10">
        <v>0.01</v>
      </c>
    </row>
    <row r="17" spans="1:26" ht="29.65" customHeight="1" x14ac:dyDescent="0.2">
      <c r="A17" s="67" t="s">
        <v>21</v>
      </c>
      <c r="B17" s="67"/>
      <c r="D17" s="80">
        <v>0</v>
      </c>
      <c r="E17" s="80"/>
      <c r="F17" s="15"/>
      <c r="G17" s="80">
        <f>SUM(G11:H16)</f>
        <v>1101428272220</v>
      </c>
      <c r="H17" s="80"/>
      <c r="I17" s="15"/>
      <c r="J17" s="80">
        <f>SUM(J11:K16)</f>
        <v>47099845025</v>
      </c>
      <c r="K17" s="80"/>
      <c r="L17" s="15"/>
      <c r="M17" s="80">
        <f>SUM(M11:N16)</f>
        <v>1148528117245</v>
      </c>
      <c r="N17" s="80"/>
      <c r="P17" s="52">
        <f>SUM(P11:P16)</f>
        <v>100.00000000000001</v>
      </c>
      <c r="R17" s="33">
        <f>SUM(R11:R16)</f>
        <v>1467622625630</v>
      </c>
      <c r="S17" s="15"/>
      <c r="T17" s="33">
        <f>SUM(T11:T16)</f>
        <v>3478793098945</v>
      </c>
      <c r="U17" s="15"/>
      <c r="V17" s="33">
        <f>SUM(V11:V16)</f>
        <v>52951616281</v>
      </c>
      <c r="W17" s="15"/>
      <c r="X17" s="33">
        <f>SUM(X11:X16)</f>
        <v>4999367340856</v>
      </c>
      <c r="Z17" s="11">
        <f>SUM(Z11:Z16)</f>
        <v>100.00000000000001</v>
      </c>
    </row>
    <row r="19" spans="1:26" x14ac:dyDescent="0.2">
      <c r="V19" s="55"/>
    </row>
    <row r="20" spans="1:26" x14ac:dyDescent="0.2">
      <c r="T20" s="55"/>
      <c r="X20" s="55"/>
    </row>
    <row r="22" spans="1:26" x14ac:dyDescent="0.2">
      <c r="P22" s="54"/>
      <c r="T22" s="55"/>
    </row>
    <row r="23" spans="1:26" x14ac:dyDescent="0.2">
      <c r="K23" s="55"/>
      <c r="T23" s="55"/>
    </row>
    <row r="24" spans="1:26" x14ac:dyDescent="0.2">
      <c r="K24" s="55"/>
      <c r="P24" s="54"/>
      <c r="T24" s="55"/>
    </row>
    <row r="25" spans="1:26" x14ac:dyDescent="0.2">
      <c r="T25" s="55"/>
    </row>
    <row r="26" spans="1:26" x14ac:dyDescent="0.2">
      <c r="T26" s="55"/>
    </row>
    <row r="27" spans="1:26" x14ac:dyDescent="0.2">
      <c r="T27" s="55"/>
    </row>
  </sheetData>
  <mergeCells count="49">
    <mergeCell ref="A1:AA1"/>
    <mergeCell ref="A3:AA3"/>
    <mergeCell ref="A2:AA2"/>
    <mergeCell ref="R8:Z8"/>
    <mergeCell ref="A7:AA7"/>
    <mergeCell ref="A8:C8"/>
    <mergeCell ref="D8:P8"/>
    <mergeCell ref="A5:Z5"/>
    <mergeCell ref="A4:Z4"/>
    <mergeCell ref="A9:B9"/>
    <mergeCell ref="D9:E9"/>
    <mergeCell ref="G9:H9"/>
    <mergeCell ref="J9:K9"/>
    <mergeCell ref="M9:N9"/>
    <mergeCell ref="A11:B11"/>
    <mergeCell ref="D11:E11"/>
    <mergeCell ref="G11:H11"/>
    <mergeCell ref="J11:K11"/>
    <mergeCell ref="M11:N11"/>
    <mergeCell ref="A12:B12"/>
    <mergeCell ref="D12:E12"/>
    <mergeCell ref="G12:H12"/>
    <mergeCell ref="J12:K12"/>
    <mergeCell ref="M12:N12"/>
    <mergeCell ref="A13:B13"/>
    <mergeCell ref="D13:E13"/>
    <mergeCell ref="G13:H13"/>
    <mergeCell ref="J13:K13"/>
    <mergeCell ref="M13:N13"/>
    <mergeCell ref="A14:B14"/>
    <mergeCell ref="D14:E14"/>
    <mergeCell ref="G14:H14"/>
    <mergeCell ref="J14:K14"/>
    <mergeCell ref="M14:N14"/>
    <mergeCell ref="A15:B15"/>
    <mergeCell ref="D15:E15"/>
    <mergeCell ref="G15:H15"/>
    <mergeCell ref="J15:K15"/>
    <mergeCell ref="M15:N15"/>
    <mergeCell ref="A16:B16"/>
    <mergeCell ref="D16:E16"/>
    <mergeCell ref="G16:H16"/>
    <mergeCell ref="J16:K16"/>
    <mergeCell ref="M16:N16"/>
    <mergeCell ref="A17:B17"/>
    <mergeCell ref="D17:E17"/>
    <mergeCell ref="G17:H17"/>
    <mergeCell ref="J17:K17"/>
    <mergeCell ref="M17:N17"/>
  </mergeCells>
  <pageMargins left="0.39" right="0.39" top="0.39" bottom="0.39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14"/>
  <sheetViews>
    <sheetView rightToLeft="1" workbookViewId="0">
      <selection activeCell="A9" sqref="A9:B9"/>
    </sheetView>
  </sheetViews>
  <sheetFormatPr defaultRowHeight="12.75" x14ac:dyDescent="0.2"/>
  <cols>
    <col min="1" max="1" width="1.28515625" customWidth="1"/>
    <col min="2" max="2" width="38.42578125" customWidth="1"/>
    <col min="3" max="3" width="1.28515625" customWidth="1"/>
    <col min="4" max="4" width="14.140625" customWidth="1"/>
    <col min="5" max="5" width="5.85546875" customWidth="1"/>
    <col min="6" max="6" width="1.28515625" customWidth="1"/>
    <col min="7" max="7" width="13.140625" customWidth="1"/>
    <col min="8" max="8" width="3.7109375" customWidth="1"/>
    <col min="9" max="10" width="1.28515625" customWidth="1"/>
    <col min="11" max="11" width="18.7109375" customWidth="1"/>
    <col min="12" max="12" width="1.28515625" customWidth="1"/>
    <col min="13" max="13" width="18" customWidth="1"/>
    <col min="14" max="15" width="1.28515625" customWidth="1"/>
    <col min="16" max="16" width="18" customWidth="1"/>
    <col min="17" max="17" width="1.28515625" customWidth="1"/>
    <col min="18" max="18" width="19.42578125" customWidth="1"/>
    <col min="19" max="19" width="1.28515625" customWidth="1"/>
    <col min="20" max="20" width="18.42578125" customWidth="1"/>
    <col min="21" max="21" width="1.28515625" customWidth="1"/>
    <col min="22" max="22" width="16.28515625" customWidth="1"/>
    <col min="23" max="23" width="1.28515625" customWidth="1"/>
    <col min="24" max="24" width="18" customWidth="1"/>
    <col min="25" max="25" width="1.28515625" customWidth="1"/>
    <col min="26" max="26" width="18" customWidth="1"/>
    <col min="27" max="27" width="0.28515625" customWidth="1"/>
  </cols>
  <sheetData>
    <row r="1" spans="1:27" ht="14.85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39" customFormat="1" ht="29.65" customHeight="1" x14ac:dyDescent="0.3">
      <c r="A2" s="76" t="s">
        <v>96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7" s="39" customFormat="1" ht="7.35" customHeigh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</row>
    <row r="4" spans="1:27" s="39" customFormat="1" ht="29.65" customHeight="1" x14ac:dyDescent="0.3">
      <c r="A4" s="76" t="s">
        <v>36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40"/>
    </row>
    <row r="5" spans="1:27" s="39" customFormat="1" ht="29.65" customHeight="1" x14ac:dyDescent="0.3">
      <c r="A5" s="76" t="s">
        <v>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40"/>
    </row>
    <row r="6" spans="1:27" ht="29.65" customHeight="1" x14ac:dyDescent="0.2">
      <c r="A6" s="2"/>
      <c r="B6" s="72" t="s">
        <v>103</v>
      </c>
      <c r="C6" s="72"/>
      <c r="D6" s="72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22.15" customHeight="1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24" customHeight="1" x14ac:dyDescent="0.2">
      <c r="A8" s="71"/>
      <c r="B8" s="73"/>
      <c r="C8" s="71"/>
      <c r="D8" s="74" t="s">
        <v>58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2"/>
      <c r="R8" s="74" t="s">
        <v>4</v>
      </c>
      <c r="S8" s="74"/>
      <c r="T8" s="74"/>
      <c r="U8" s="74"/>
      <c r="V8" s="74"/>
      <c r="W8" s="74"/>
      <c r="X8" s="74"/>
      <c r="Y8" s="74"/>
      <c r="Z8" s="74"/>
      <c r="AA8" s="2"/>
    </row>
    <row r="9" spans="1:27" ht="44.45" customHeight="1" x14ac:dyDescent="0.2">
      <c r="A9" s="67" t="s">
        <v>84</v>
      </c>
      <c r="B9" s="67"/>
      <c r="D9" s="68" t="s">
        <v>89</v>
      </c>
      <c r="E9" s="68"/>
      <c r="G9" s="68" t="s">
        <v>85</v>
      </c>
      <c r="H9" s="68"/>
      <c r="J9" s="68" t="s">
        <v>86</v>
      </c>
      <c r="K9" s="68"/>
      <c r="M9" s="68" t="s">
        <v>87</v>
      </c>
      <c r="N9" s="68"/>
      <c r="P9" s="41" t="s">
        <v>88</v>
      </c>
      <c r="R9" s="41" t="s">
        <v>89</v>
      </c>
      <c r="T9" s="41" t="s">
        <v>85</v>
      </c>
      <c r="V9" s="41" t="s">
        <v>86</v>
      </c>
      <c r="X9" s="41" t="s">
        <v>87</v>
      </c>
      <c r="Z9" s="41" t="s">
        <v>88</v>
      </c>
    </row>
    <row r="10" spans="1:27" ht="14.85" customHeight="1" x14ac:dyDescent="0.2">
      <c r="A10" s="7"/>
      <c r="B10" s="7"/>
      <c r="D10" s="7"/>
      <c r="E10" s="7"/>
      <c r="G10" s="7"/>
      <c r="H10" s="7"/>
      <c r="J10" s="7"/>
      <c r="K10" s="7"/>
      <c r="M10" s="7"/>
      <c r="N10" s="7"/>
      <c r="P10" s="7"/>
      <c r="R10" s="7"/>
      <c r="T10" s="7"/>
      <c r="V10" s="7"/>
      <c r="X10" s="7"/>
      <c r="Z10" s="7"/>
    </row>
    <row r="11" spans="1:27" ht="29.65" customHeight="1" x14ac:dyDescent="0.2">
      <c r="A11" s="78" t="s">
        <v>32</v>
      </c>
      <c r="B11" s="78"/>
      <c r="D11" s="84">
        <v>77878800</v>
      </c>
      <c r="E11" s="84"/>
      <c r="F11" s="15"/>
      <c r="G11" s="84">
        <v>0</v>
      </c>
      <c r="H11" s="84"/>
      <c r="I11" s="15"/>
      <c r="J11" s="84">
        <v>0</v>
      </c>
      <c r="K11" s="84"/>
      <c r="L11" s="15"/>
      <c r="M11" s="84">
        <v>77878800</v>
      </c>
      <c r="N11" s="84"/>
      <c r="O11" s="15"/>
      <c r="P11" s="43">
        <v>100</v>
      </c>
      <c r="Q11" s="15"/>
      <c r="R11" s="43">
        <v>756315238</v>
      </c>
      <c r="S11" s="15"/>
      <c r="T11" s="43">
        <v>73996314</v>
      </c>
      <c r="U11" s="15"/>
      <c r="V11" s="43">
        <v>0</v>
      </c>
      <c r="W11" s="15"/>
      <c r="X11" s="43">
        <v>830311552</v>
      </c>
      <c r="Z11" s="9">
        <v>100</v>
      </c>
    </row>
    <row r="12" spans="1:27" ht="29.65" customHeight="1" x14ac:dyDescent="0.2">
      <c r="A12" s="67" t="s">
        <v>21</v>
      </c>
      <c r="B12" s="67"/>
      <c r="D12" s="80">
        <v>77878800</v>
      </c>
      <c r="E12" s="80"/>
      <c r="F12" s="15"/>
      <c r="G12" s="80">
        <v>0</v>
      </c>
      <c r="H12" s="80"/>
      <c r="I12" s="15"/>
      <c r="J12" s="80">
        <v>0</v>
      </c>
      <c r="K12" s="80"/>
      <c r="L12" s="15"/>
      <c r="M12" s="80">
        <v>77878800</v>
      </c>
      <c r="N12" s="80"/>
      <c r="O12" s="15"/>
      <c r="P12" s="42">
        <v>100</v>
      </c>
      <c r="Q12" s="15"/>
      <c r="R12" s="42">
        <v>756315238</v>
      </c>
      <c r="S12" s="15"/>
      <c r="T12" s="42">
        <v>73996314</v>
      </c>
      <c r="U12" s="15"/>
      <c r="V12" s="42">
        <v>0</v>
      </c>
      <c r="W12" s="15"/>
      <c r="X12" s="42">
        <v>830311552</v>
      </c>
      <c r="Z12" s="11">
        <v>100</v>
      </c>
    </row>
    <row r="14" spans="1:27" x14ac:dyDescent="0.2">
      <c r="R14" s="55"/>
    </row>
  </sheetData>
  <mergeCells count="26">
    <mergeCell ref="A1:AA1"/>
    <mergeCell ref="A3:AA3"/>
    <mergeCell ref="J9:K9"/>
    <mergeCell ref="M9:N9"/>
    <mergeCell ref="B6:D6"/>
    <mergeCell ref="E6:AA6"/>
    <mergeCell ref="A7:AA7"/>
    <mergeCell ref="A8:C8"/>
    <mergeCell ref="D8:P8"/>
    <mergeCell ref="R8:Z8"/>
    <mergeCell ref="A2:AA2"/>
    <mergeCell ref="A4:Z4"/>
    <mergeCell ref="A5:Z5"/>
    <mergeCell ref="A12:B12"/>
    <mergeCell ref="D12:E12"/>
    <mergeCell ref="G12:H12"/>
    <mergeCell ref="J12:K12"/>
    <mergeCell ref="M12:N12"/>
    <mergeCell ref="A11:B11"/>
    <mergeCell ref="D11:E11"/>
    <mergeCell ref="G11:H11"/>
    <mergeCell ref="J11:K11"/>
    <mergeCell ref="M11:N11"/>
    <mergeCell ref="A9:B9"/>
    <mergeCell ref="D9:E9"/>
    <mergeCell ref="G9:H9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20"/>
  <sheetViews>
    <sheetView rightToLeft="1" workbookViewId="0">
      <selection activeCell="D12" sqref="D12"/>
    </sheetView>
  </sheetViews>
  <sheetFormatPr defaultRowHeight="12.75" x14ac:dyDescent="0.2"/>
  <cols>
    <col min="1" max="1" width="1.28515625" customWidth="1"/>
    <col min="2" max="2" width="38.85546875" customWidth="1"/>
    <col min="3" max="3" width="1.28515625" customWidth="1"/>
    <col min="4" max="4" width="32.140625" customWidth="1"/>
    <col min="5" max="5" width="1.28515625" customWidth="1"/>
    <col min="6" max="6" width="15.42578125" customWidth="1"/>
    <col min="7" max="7" width="12.85546875" customWidth="1"/>
    <col min="8" max="8" width="3.85546875" customWidth="1"/>
    <col min="9" max="9" width="1.28515625" customWidth="1"/>
    <col min="10" max="10" width="27" customWidth="1"/>
    <col min="11" max="11" width="1.28515625" customWidth="1"/>
    <col min="12" max="12" width="28.28515625" customWidth="1"/>
    <col min="13" max="13" width="0.28515625" customWidth="1"/>
  </cols>
  <sheetData>
    <row r="1" spans="1:13" ht="14.85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s="34" customFormat="1" ht="29.65" customHeight="1" x14ac:dyDescent="0.25">
      <c r="A2" s="86" t="s">
        <v>96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44"/>
    </row>
    <row r="3" spans="1:13" s="34" customFormat="1" ht="7.3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s="34" customFormat="1" ht="29.65" customHeight="1" x14ac:dyDescent="0.25">
      <c r="A4" s="86" t="s">
        <v>36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38"/>
    </row>
    <row r="5" spans="1:13" s="34" customFormat="1" ht="48.75" customHeight="1" x14ac:dyDescent="0.25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38"/>
    </row>
    <row r="6" spans="1:13" ht="29.65" customHeight="1" x14ac:dyDescent="0.2">
      <c r="A6" s="72" t="s">
        <v>104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35"/>
    </row>
    <row r="7" spans="1:13" ht="22.15" customHeight="1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3" ht="27" customHeight="1" x14ac:dyDescent="0.2">
      <c r="A8" s="95" t="s">
        <v>90</v>
      </c>
      <c r="B8" s="96"/>
      <c r="C8" s="2"/>
      <c r="D8" s="74" t="s">
        <v>58</v>
      </c>
      <c r="E8" s="74"/>
      <c r="F8" s="74"/>
      <c r="G8" s="74"/>
      <c r="H8" s="74"/>
      <c r="I8" s="2"/>
      <c r="J8" s="74" t="s">
        <v>4</v>
      </c>
      <c r="K8" s="74"/>
      <c r="L8" s="74"/>
      <c r="M8" s="2"/>
    </row>
    <row r="9" spans="1:13" ht="44.45" customHeight="1" x14ac:dyDescent="0.2">
      <c r="A9" s="67" t="s">
        <v>91</v>
      </c>
      <c r="B9" s="67"/>
      <c r="D9" s="41" t="s">
        <v>92</v>
      </c>
      <c r="F9" s="68" t="s">
        <v>93</v>
      </c>
      <c r="G9" s="68"/>
      <c r="H9" s="68"/>
      <c r="J9" s="41" t="s">
        <v>92</v>
      </c>
      <c r="L9" s="41" t="s">
        <v>93</v>
      </c>
    </row>
    <row r="10" spans="1:13" ht="14.85" customHeight="1" x14ac:dyDescent="0.2">
      <c r="A10" s="7"/>
      <c r="B10" s="7"/>
      <c r="D10" s="7"/>
      <c r="F10" s="7"/>
      <c r="G10" s="7"/>
      <c r="H10" s="7"/>
      <c r="J10" s="7"/>
      <c r="L10" s="7"/>
    </row>
    <row r="11" spans="1:13" ht="29.65" customHeight="1" x14ac:dyDescent="0.2">
      <c r="A11" s="83" t="s">
        <v>45</v>
      </c>
      <c r="B11" s="78"/>
      <c r="D11" s="56">
        <v>339271</v>
      </c>
      <c r="F11" s="93">
        <v>14.17</v>
      </c>
      <c r="G11" s="78"/>
      <c r="H11" s="78"/>
      <c r="J11" s="56">
        <v>7440845</v>
      </c>
      <c r="L11" s="26">
        <v>33.51</v>
      </c>
    </row>
    <row r="12" spans="1:13" ht="29.65" customHeight="1" x14ac:dyDescent="0.2">
      <c r="A12" s="83" t="s">
        <v>45</v>
      </c>
      <c r="B12" s="78"/>
      <c r="D12" s="56">
        <v>1958738</v>
      </c>
      <c r="F12" s="93">
        <v>81.790000000000006</v>
      </c>
      <c r="G12" s="78"/>
      <c r="H12" s="78"/>
      <c r="J12" s="56">
        <v>12601312</v>
      </c>
      <c r="L12" s="26">
        <v>56.73</v>
      </c>
    </row>
    <row r="13" spans="1:13" ht="29.65" customHeight="1" x14ac:dyDescent="0.2">
      <c r="A13" s="81" t="s">
        <v>95</v>
      </c>
      <c r="B13" s="77"/>
      <c r="D13" s="57">
        <v>96867</v>
      </c>
      <c r="F13" s="94">
        <v>4.04</v>
      </c>
      <c r="G13" s="77"/>
      <c r="H13" s="77"/>
      <c r="J13" s="57">
        <v>2168852</v>
      </c>
      <c r="L13" s="27">
        <v>9.76</v>
      </c>
    </row>
    <row r="14" spans="1:13" ht="29.65" customHeight="1" x14ac:dyDescent="0.2">
      <c r="A14" s="67" t="s">
        <v>21</v>
      </c>
      <c r="B14" s="67"/>
      <c r="D14" s="58">
        <f>SUM(D11:D13)</f>
        <v>2394876</v>
      </c>
      <c r="F14" s="87">
        <f>SUM(F11:H13)</f>
        <v>100.00000000000001</v>
      </c>
      <c r="G14" s="87"/>
      <c r="H14" s="87"/>
      <c r="J14" s="58">
        <f>SUM(J11:J13)</f>
        <v>22211009</v>
      </c>
      <c r="L14" s="11">
        <f>SUM(L11:L13)</f>
        <v>100</v>
      </c>
    </row>
    <row r="15" spans="1:13" x14ac:dyDescent="0.2">
      <c r="D15" s="47"/>
    </row>
    <row r="17" spans="10:10" x14ac:dyDescent="0.2">
      <c r="J17" s="55"/>
    </row>
    <row r="18" spans="10:10" x14ac:dyDescent="0.2">
      <c r="J18" s="55"/>
    </row>
    <row r="19" spans="10:10" x14ac:dyDescent="0.2">
      <c r="J19" s="55"/>
    </row>
    <row r="20" spans="10:10" x14ac:dyDescent="0.2">
      <c r="J20" s="55"/>
    </row>
  </sheetData>
  <mergeCells count="20">
    <mergeCell ref="D8:H8"/>
    <mergeCell ref="J8:L8"/>
    <mergeCell ref="A1:M1"/>
    <mergeCell ref="A3:M3"/>
    <mergeCell ref="A6:L6"/>
    <mergeCell ref="A5:L5"/>
    <mergeCell ref="A2:L2"/>
    <mergeCell ref="A4:L4"/>
    <mergeCell ref="A14:B14"/>
    <mergeCell ref="F14:H14"/>
    <mergeCell ref="A12:B12"/>
    <mergeCell ref="F12:H12"/>
    <mergeCell ref="A13:B13"/>
    <mergeCell ref="F13:H13"/>
    <mergeCell ref="A9:B9"/>
    <mergeCell ref="F9:H9"/>
    <mergeCell ref="A11:B11"/>
    <mergeCell ref="F11:H11"/>
    <mergeCell ref="A7:M7"/>
    <mergeCell ref="A8:B8"/>
  </mergeCells>
  <pageMargins left="0.39" right="0.39" top="0.39" bottom="0.39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1"/>
  <sheetViews>
    <sheetView rightToLeft="1" workbookViewId="0">
      <selection activeCell="A13" sqref="A13:B14"/>
    </sheetView>
  </sheetViews>
  <sheetFormatPr defaultRowHeight="12.75" x14ac:dyDescent="0.2"/>
  <cols>
    <col min="1" max="1" width="1.28515625" customWidth="1"/>
    <col min="2" max="2" width="23.140625" customWidth="1"/>
    <col min="3" max="3" width="1.28515625" customWidth="1"/>
    <col min="4" max="4" width="15.42578125" customWidth="1"/>
    <col min="5" max="5" width="1.28515625" customWidth="1"/>
    <col min="6" max="6" width="2.5703125" customWidth="1"/>
    <col min="7" max="7" width="16.7109375" customWidth="1"/>
    <col min="8" max="8" width="1.28515625" customWidth="1"/>
    <col min="9" max="9" width="12.85546875" customWidth="1"/>
    <col min="10" max="10" width="6.42578125" customWidth="1"/>
    <col min="11" max="11" width="1.28515625" customWidth="1"/>
    <col min="12" max="12" width="2.5703125" customWidth="1"/>
    <col min="13" max="13" width="10.28515625" customWidth="1"/>
    <col min="14" max="14" width="17.7109375" bestFit="1" customWidth="1"/>
    <col min="15" max="15" width="1.28515625" customWidth="1"/>
    <col min="16" max="16" width="14.140625" customWidth="1"/>
    <col min="17" max="17" width="7.7109375" customWidth="1"/>
    <col min="18" max="18" width="9" customWidth="1"/>
    <col min="19" max="19" width="2.5703125" customWidth="1"/>
    <col min="20" max="20" width="1.28515625" customWidth="1"/>
    <col min="21" max="21" width="18" customWidth="1"/>
    <col min="22" max="22" width="1.28515625" customWidth="1"/>
    <col min="23" max="23" width="18" customWidth="1"/>
    <col min="24" max="24" width="1.28515625" customWidth="1"/>
    <col min="25" max="25" width="19.28515625" customWidth="1"/>
    <col min="26" max="26" width="1.28515625" customWidth="1"/>
    <col min="27" max="27" width="21.85546875" customWidth="1"/>
    <col min="28" max="28" width="1.28515625" customWidth="1"/>
    <col min="29" max="29" width="15.42578125" customWidth="1"/>
    <col min="30" max="30" width="0.28515625" customWidth="1"/>
  </cols>
  <sheetData>
    <row r="1" spans="1:30" ht="7.35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</row>
    <row r="2" spans="1:30" ht="29.65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6" t="s">
        <v>96</v>
      </c>
      <c r="K2" s="75"/>
      <c r="L2" s="75"/>
      <c r="M2" s="75"/>
      <c r="N2" s="75"/>
      <c r="O2" s="75"/>
      <c r="P2" s="75"/>
      <c r="Q2" s="75"/>
      <c r="R2" s="75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</row>
    <row r="3" spans="1:30" ht="7.35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</row>
    <row r="4" spans="1:30" ht="29.65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5" t="s">
        <v>0</v>
      </c>
      <c r="N4" s="75"/>
      <c r="O4" s="75"/>
      <c r="P4" s="75"/>
      <c r="Q4" s="75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1:30" ht="7.35" customHeight="1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</row>
    <row r="6" spans="1:30" ht="29.6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5" t="s">
        <v>1</v>
      </c>
      <c r="N6" s="75"/>
      <c r="O6" s="75"/>
      <c r="P6" s="75"/>
      <c r="Q6" s="75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</row>
    <row r="7" spans="1:30" ht="22.15" customHeight="1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</row>
    <row r="8" spans="1:30" ht="29.65" customHeight="1" x14ac:dyDescent="0.2">
      <c r="A8" s="2"/>
      <c r="B8" s="72" t="s">
        <v>98</v>
      </c>
      <c r="C8" s="72"/>
      <c r="D8" s="72"/>
      <c r="E8" s="72"/>
      <c r="F8" s="72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</row>
    <row r="9" spans="1:30" ht="7.35" customHeight="1" x14ac:dyDescent="0.2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</row>
    <row r="10" spans="1:30" ht="29.65" customHeight="1" x14ac:dyDescent="0.2">
      <c r="A10" s="2"/>
      <c r="B10" s="72" t="s">
        <v>99</v>
      </c>
      <c r="C10" s="72"/>
      <c r="D10" s="72"/>
      <c r="E10" s="72"/>
      <c r="F10" s="72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</row>
    <row r="11" spans="1:30" ht="22.15" customHeight="1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</row>
    <row r="12" spans="1:30" ht="14.85" customHeight="1" x14ac:dyDescent="0.2">
      <c r="A12" s="71"/>
      <c r="B12" s="73"/>
      <c r="C12" s="71"/>
      <c r="D12" s="74" t="s">
        <v>2</v>
      </c>
      <c r="E12" s="74"/>
      <c r="F12" s="74"/>
      <c r="G12" s="74"/>
      <c r="H12" s="74"/>
      <c r="I12" s="74"/>
      <c r="J12" s="74"/>
      <c r="K12" s="2"/>
      <c r="L12" s="74" t="s">
        <v>3</v>
      </c>
      <c r="M12" s="74"/>
      <c r="N12" s="74"/>
      <c r="O12" s="74"/>
      <c r="P12" s="74"/>
      <c r="Q12" s="74"/>
      <c r="R12" s="74"/>
      <c r="S12" s="74"/>
      <c r="T12" s="2"/>
      <c r="U12" s="74" t="s">
        <v>4</v>
      </c>
      <c r="V12" s="74"/>
      <c r="W12" s="74"/>
      <c r="X12" s="74"/>
      <c r="Y12" s="74"/>
      <c r="Z12" s="74"/>
      <c r="AA12" s="74"/>
      <c r="AB12" s="71"/>
      <c r="AC12" s="73"/>
      <c r="AD12" s="71"/>
    </row>
    <row r="13" spans="1:30" ht="22.15" customHeight="1" x14ac:dyDescent="0.2">
      <c r="A13" s="67" t="s">
        <v>5</v>
      </c>
      <c r="B13" s="69"/>
      <c r="D13" s="68" t="s">
        <v>6</v>
      </c>
      <c r="F13" s="68" t="s">
        <v>7</v>
      </c>
      <c r="G13" s="70"/>
      <c r="I13" s="68" t="s">
        <v>8</v>
      </c>
      <c r="J13" s="70"/>
      <c r="L13" s="68" t="s">
        <v>9</v>
      </c>
      <c r="M13" s="68"/>
      <c r="N13" s="68"/>
      <c r="P13" s="68" t="s">
        <v>10</v>
      </c>
      <c r="Q13" s="68"/>
      <c r="R13" s="68"/>
      <c r="S13" s="68"/>
      <c r="U13" s="68" t="s">
        <v>6</v>
      </c>
      <c r="W13" s="68" t="s">
        <v>11</v>
      </c>
      <c r="Y13" s="68" t="s">
        <v>7</v>
      </c>
      <c r="AA13" s="68" t="s">
        <v>8</v>
      </c>
      <c r="AC13" s="67" t="s">
        <v>12</v>
      </c>
    </row>
    <row r="14" spans="1:30" ht="22.15" customHeight="1" x14ac:dyDescent="0.2">
      <c r="A14" s="68"/>
      <c r="B14" s="68"/>
      <c r="D14" s="68"/>
      <c r="F14" s="68"/>
      <c r="G14" s="68"/>
      <c r="I14" s="68"/>
      <c r="J14" s="68"/>
      <c r="L14" s="67" t="s">
        <v>13</v>
      </c>
      <c r="M14" s="67"/>
      <c r="N14" s="5" t="s">
        <v>14</v>
      </c>
      <c r="P14" s="5" t="s">
        <v>13</v>
      </c>
      <c r="Q14" s="67" t="s">
        <v>15</v>
      </c>
      <c r="R14" s="67"/>
      <c r="S14" s="67"/>
      <c r="U14" s="68"/>
      <c r="W14" s="68"/>
      <c r="Y14" s="68"/>
      <c r="AA14" s="68"/>
      <c r="AC14" s="68"/>
    </row>
    <row r="15" spans="1:30" ht="14.85" customHeight="1" x14ac:dyDescent="0.2">
      <c r="A15" s="7"/>
      <c r="B15" s="7"/>
      <c r="D15" s="7"/>
      <c r="F15" s="7"/>
      <c r="G15" s="7"/>
      <c r="I15" s="7"/>
      <c r="J15" s="7"/>
      <c r="L15" s="7"/>
      <c r="M15" s="7"/>
      <c r="N15" s="7"/>
      <c r="P15" s="7"/>
      <c r="Q15" s="7"/>
      <c r="R15" s="7"/>
      <c r="S15" s="7"/>
      <c r="U15" s="7"/>
      <c r="W15" s="7"/>
      <c r="Y15" s="7"/>
      <c r="AA15" s="7"/>
      <c r="AC15" s="7"/>
    </row>
    <row r="16" spans="1:30" s="16" customFormat="1" ht="22.15" customHeight="1" x14ac:dyDescent="0.2">
      <c r="A16" s="65" t="s">
        <v>16</v>
      </c>
      <c r="B16" s="65"/>
      <c r="D16" s="17">
        <v>3433615877</v>
      </c>
      <c r="E16" s="24"/>
      <c r="F16" s="66">
        <v>6721769953358</v>
      </c>
      <c r="G16" s="66"/>
      <c r="H16" s="24"/>
      <c r="I16" s="66">
        <v>7174234233799</v>
      </c>
      <c r="J16" s="66"/>
      <c r="K16" s="24"/>
      <c r="L16" s="66">
        <v>111888702</v>
      </c>
      <c r="M16" s="66"/>
      <c r="N16" s="17">
        <v>227850979373</v>
      </c>
      <c r="O16" s="24"/>
      <c r="P16" s="17">
        <v>0</v>
      </c>
      <c r="Q16" s="66">
        <v>0</v>
      </c>
      <c r="R16" s="66"/>
      <c r="S16" s="66"/>
      <c r="T16" s="24"/>
      <c r="U16" s="17">
        <f>D16+L16+P16</f>
        <v>3545504579</v>
      </c>
      <c r="V16" s="24"/>
      <c r="W16" s="17">
        <v>2054</v>
      </c>
      <c r="X16" s="24"/>
      <c r="Y16" s="17">
        <v>6949620932731</v>
      </c>
      <c r="Z16" s="24"/>
      <c r="AA16" s="17">
        <v>7276931730797</v>
      </c>
      <c r="AB16" s="25"/>
      <c r="AC16" s="19">
        <v>25.72</v>
      </c>
    </row>
    <row r="17" spans="1:29" s="16" customFormat="1" ht="22.15" customHeight="1" x14ac:dyDescent="0.2">
      <c r="A17" s="65" t="s">
        <v>17</v>
      </c>
      <c r="B17" s="65"/>
      <c r="D17" s="17">
        <v>106000</v>
      </c>
      <c r="E17" s="24"/>
      <c r="F17" s="66">
        <v>2787474553</v>
      </c>
      <c r="G17" s="66"/>
      <c r="H17" s="24"/>
      <c r="I17" s="66">
        <v>2871001586</v>
      </c>
      <c r="J17" s="66"/>
      <c r="K17" s="24"/>
      <c r="L17" s="66">
        <v>0</v>
      </c>
      <c r="M17" s="66"/>
      <c r="N17" s="17">
        <v>0</v>
      </c>
      <c r="O17" s="24"/>
      <c r="P17" s="17">
        <v>0</v>
      </c>
      <c r="Q17" s="66">
        <v>0</v>
      </c>
      <c r="R17" s="66"/>
      <c r="S17" s="66"/>
      <c r="T17" s="24"/>
      <c r="U17" s="17">
        <f>D17+L17+P17</f>
        <v>106000</v>
      </c>
      <c r="V17" s="24"/>
      <c r="W17" s="17">
        <v>27770</v>
      </c>
      <c r="X17" s="24"/>
      <c r="Y17" s="17">
        <v>2787474553</v>
      </c>
      <c r="Z17" s="24"/>
      <c r="AA17" s="17">
        <v>2943068071</v>
      </c>
      <c r="AB17" s="25"/>
      <c r="AC17" s="19">
        <v>0.01</v>
      </c>
    </row>
    <row r="18" spans="1:29" s="16" customFormat="1" ht="22.15" customHeight="1" x14ac:dyDescent="0.2">
      <c r="A18" s="65" t="s">
        <v>18</v>
      </c>
      <c r="B18" s="65"/>
      <c r="D18" s="17">
        <v>0</v>
      </c>
      <c r="E18" s="24"/>
      <c r="F18" s="66">
        <v>0</v>
      </c>
      <c r="G18" s="66"/>
      <c r="H18" s="24"/>
      <c r="I18" s="66">
        <v>0</v>
      </c>
      <c r="J18" s="66"/>
      <c r="K18" s="24"/>
      <c r="L18" s="66">
        <v>6026000</v>
      </c>
      <c r="M18" s="66"/>
      <c r="N18" s="17">
        <v>324106643593</v>
      </c>
      <c r="O18" s="24"/>
      <c r="P18" s="17">
        <v>-155000</v>
      </c>
      <c r="Q18" s="66">
        <v>8370600245</v>
      </c>
      <c r="R18" s="66"/>
      <c r="S18" s="66"/>
      <c r="T18" s="24"/>
      <c r="U18" s="17">
        <f>D18+L18+P18</f>
        <v>5871000</v>
      </c>
      <c r="V18" s="24"/>
      <c r="W18" s="17">
        <v>54015</v>
      </c>
      <c r="X18" s="24"/>
      <c r="Y18" s="17">
        <v>315770014028</v>
      </c>
      <c r="Z18" s="24"/>
      <c r="AA18" s="17">
        <v>317062604612</v>
      </c>
      <c r="AB18" s="25"/>
      <c r="AC18" s="19">
        <v>1.1200000000000001</v>
      </c>
    </row>
    <row r="19" spans="1:29" s="16" customFormat="1" ht="22.15" customHeight="1" x14ac:dyDescent="0.2">
      <c r="A19" s="65" t="s">
        <v>19</v>
      </c>
      <c r="B19" s="65"/>
      <c r="D19" s="17">
        <v>37871610</v>
      </c>
      <c r="E19" s="24"/>
      <c r="F19" s="66">
        <v>507785998552</v>
      </c>
      <c r="G19" s="66"/>
      <c r="H19" s="24"/>
      <c r="I19" s="66">
        <v>546195543379</v>
      </c>
      <c r="J19" s="66"/>
      <c r="K19" s="24"/>
      <c r="L19" s="66">
        <v>0</v>
      </c>
      <c r="M19" s="66"/>
      <c r="N19" s="17">
        <v>0</v>
      </c>
      <c r="O19" s="24"/>
      <c r="P19" s="17">
        <v>-37871610</v>
      </c>
      <c r="Q19" s="66">
        <v>554746269479</v>
      </c>
      <c r="R19" s="66"/>
      <c r="S19" s="66"/>
      <c r="T19" s="24"/>
      <c r="U19" s="17">
        <f>D19+L19+P19</f>
        <v>0</v>
      </c>
      <c r="V19" s="24"/>
      <c r="W19" s="17">
        <v>14783</v>
      </c>
      <c r="X19" s="24"/>
      <c r="Y19" s="17">
        <v>0</v>
      </c>
      <c r="Z19" s="24"/>
      <c r="AA19" s="17">
        <v>0</v>
      </c>
      <c r="AB19" s="25"/>
      <c r="AC19" s="19">
        <v>0</v>
      </c>
    </row>
    <row r="20" spans="1:29" s="16" customFormat="1" ht="22.15" customHeight="1" x14ac:dyDescent="0.2">
      <c r="A20" s="63" t="s">
        <v>20</v>
      </c>
      <c r="B20" s="63"/>
      <c r="D20" s="20">
        <v>2357652591</v>
      </c>
      <c r="E20" s="24"/>
      <c r="F20" s="64">
        <v>13429588124113</v>
      </c>
      <c r="G20" s="64"/>
      <c r="H20" s="24"/>
      <c r="I20" s="64">
        <v>18234362398738</v>
      </c>
      <c r="J20" s="64"/>
      <c r="K20" s="24"/>
      <c r="L20" s="64">
        <v>113701379</v>
      </c>
      <c r="M20" s="64"/>
      <c r="N20" s="20">
        <v>924575336836</v>
      </c>
      <c r="O20" s="24"/>
      <c r="P20" s="20">
        <v>0</v>
      </c>
      <c r="Q20" s="64">
        <v>0</v>
      </c>
      <c r="R20" s="64"/>
      <c r="S20" s="64"/>
      <c r="T20" s="24"/>
      <c r="U20" s="17">
        <f>D20+L20+P20</f>
        <v>2471353970</v>
      </c>
      <c r="V20" s="24"/>
      <c r="W20" s="17">
        <v>8270</v>
      </c>
      <c r="X20" s="24"/>
      <c r="Y20" s="20">
        <v>14354163460949</v>
      </c>
      <c r="Z20" s="24"/>
      <c r="AA20" s="20">
        <v>20422564377927</v>
      </c>
      <c r="AB20" s="25"/>
      <c r="AC20" s="21">
        <v>72.19</v>
      </c>
    </row>
    <row r="21" spans="1:29" s="16" customFormat="1" ht="22.15" customHeight="1" x14ac:dyDescent="0.2">
      <c r="A21" s="61" t="s">
        <v>21</v>
      </c>
      <c r="B21" s="61"/>
      <c r="D21" s="22">
        <f>SUM(D16:D20)</f>
        <v>5829246078</v>
      </c>
      <c r="E21" s="18"/>
      <c r="F21" s="62">
        <f>SUM(F16:G20)</f>
        <v>20661931550576</v>
      </c>
      <c r="G21" s="62"/>
      <c r="H21" s="18"/>
      <c r="I21" s="62">
        <f>SUM(I16:J20)</f>
        <v>25957663177502</v>
      </c>
      <c r="J21" s="62"/>
      <c r="K21" s="18"/>
      <c r="L21" s="62">
        <f>SUM(L16:M20)</f>
        <v>231616081</v>
      </c>
      <c r="M21" s="62"/>
      <c r="N21" s="22">
        <f>SUM(N16:N20)</f>
        <v>1476532959802</v>
      </c>
      <c r="O21" s="18"/>
      <c r="P21" s="22">
        <f>SUM(P16:P20)</f>
        <v>-38026610</v>
      </c>
      <c r="Q21" s="62">
        <f>SUM(Q16:S20)</f>
        <v>563116869724</v>
      </c>
      <c r="R21" s="62"/>
      <c r="S21" s="62"/>
      <c r="T21" s="18"/>
      <c r="U21" s="22">
        <v>6022835549</v>
      </c>
      <c r="V21" s="18"/>
      <c r="W21" s="18"/>
      <c r="X21" s="18"/>
      <c r="Y21" s="22">
        <v>21622341882261</v>
      </c>
      <c r="Z21" s="18"/>
      <c r="AA21" s="22">
        <v>28019501781407</v>
      </c>
      <c r="AC21" s="23">
        <f>SUM(AC16:AC20)</f>
        <v>99.039999999999992</v>
      </c>
    </row>
  </sheetData>
  <mergeCells count="67">
    <mergeCell ref="B8:F8"/>
    <mergeCell ref="G8:AD8"/>
    <mergeCell ref="A1:AD1"/>
    <mergeCell ref="A2:I2"/>
    <mergeCell ref="J2:R2"/>
    <mergeCell ref="S2:AD2"/>
    <mergeCell ref="A3:AD3"/>
    <mergeCell ref="A4:L4"/>
    <mergeCell ref="M4:Q4"/>
    <mergeCell ref="R4:AD4"/>
    <mergeCell ref="A5:AD5"/>
    <mergeCell ref="A6:L6"/>
    <mergeCell ref="M6:Q6"/>
    <mergeCell ref="R6:AD6"/>
    <mergeCell ref="A7:AD7"/>
    <mergeCell ref="I13:J14"/>
    <mergeCell ref="L13:N13"/>
    <mergeCell ref="A9:AD9"/>
    <mergeCell ref="B10:F10"/>
    <mergeCell ref="G10:AD10"/>
    <mergeCell ref="A11:AD11"/>
    <mergeCell ref="A12:C12"/>
    <mergeCell ref="D12:J12"/>
    <mergeCell ref="L12:S12"/>
    <mergeCell ref="U12:AA12"/>
    <mergeCell ref="AB12:AD12"/>
    <mergeCell ref="AC13:AC14"/>
    <mergeCell ref="L14:M14"/>
    <mergeCell ref="Q14:S14"/>
    <mergeCell ref="A16:B16"/>
    <mergeCell ref="F16:G16"/>
    <mergeCell ref="I16:J16"/>
    <mergeCell ref="L16:M16"/>
    <mergeCell ref="Q16:S16"/>
    <mergeCell ref="P13:S13"/>
    <mergeCell ref="U13:U14"/>
    <mergeCell ref="W13:W14"/>
    <mergeCell ref="Y13:Y14"/>
    <mergeCell ref="AA13:AA14"/>
    <mergeCell ref="A13:B14"/>
    <mergeCell ref="D13:D14"/>
    <mergeCell ref="F13:G14"/>
    <mergeCell ref="A17:B17"/>
    <mergeCell ref="F17:G17"/>
    <mergeCell ref="I17:J17"/>
    <mergeCell ref="L17:M17"/>
    <mergeCell ref="Q17:S17"/>
    <mergeCell ref="A18:B18"/>
    <mergeCell ref="F18:G18"/>
    <mergeCell ref="I18:J18"/>
    <mergeCell ref="L18:M18"/>
    <mergeCell ref="Q18:S18"/>
    <mergeCell ref="A19:B19"/>
    <mergeCell ref="F19:G19"/>
    <mergeCell ref="I19:J19"/>
    <mergeCell ref="L19:M19"/>
    <mergeCell ref="Q19:S19"/>
    <mergeCell ref="A20:B20"/>
    <mergeCell ref="F20:G20"/>
    <mergeCell ref="I20:J20"/>
    <mergeCell ref="L20:M20"/>
    <mergeCell ref="Q20:S20"/>
    <mergeCell ref="A21:B21"/>
    <mergeCell ref="F21:G21"/>
    <mergeCell ref="I21:J21"/>
    <mergeCell ref="L21:M21"/>
    <mergeCell ref="Q21:S21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15"/>
  <sheetViews>
    <sheetView rightToLeft="1" workbookViewId="0">
      <selection activeCell="A11" sqref="A11:B12"/>
    </sheetView>
  </sheetViews>
  <sheetFormatPr defaultRowHeight="12.75" x14ac:dyDescent="0.2"/>
  <cols>
    <col min="1" max="1" width="1.28515625" customWidth="1"/>
    <col min="2" max="2" width="29.5703125" customWidth="1"/>
    <col min="3" max="3" width="1.28515625" customWidth="1"/>
    <col min="4" max="4" width="14.140625" customWidth="1"/>
    <col min="5" max="5" width="1.28515625" customWidth="1"/>
    <col min="6" max="6" width="10.28515625" customWidth="1"/>
    <col min="7" max="7" width="5.140625" customWidth="1"/>
    <col min="8" max="8" width="1.28515625" customWidth="1"/>
    <col min="9" max="9" width="14.140625" customWidth="1"/>
    <col min="10" max="10" width="1.28515625" customWidth="1"/>
    <col min="11" max="11" width="14.140625" customWidth="1"/>
    <col min="12" max="12" width="1.28515625" customWidth="1"/>
    <col min="13" max="13" width="12.85546875" customWidth="1"/>
    <col min="14" max="14" width="1.28515625" customWidth="1"/>
    <col min="15" max="15" width="12.85546875" customWidth="1"/>
    <col min="16" max="16" width="1.28515625" customWidth="1"/>
    <col min="17" max="17" width="10.42578125" customWidth="1"/>
    <col min="18" max="18" width="1.28515625" customWidth="1"/>
    <col min="19" max="19" width="2.5703125" customWidth="1"/>
    <col min="20" max="20" width="12.85546875" customWidth="1"/>
    <col min="21" max="21" width="5.140625" customWidth="1"/>
    <col min="22" max="22" width="1.28515625" customWidth="1"/>
    <col min="23" max="23" width="20.5703125" customWidth="1"/>
    <col min="24" max="24" width="1.28515625" customWidth="1"/>
    <col min="25" max="25" width="7.7109375" customWidth="1"/>
    <col min="26" max="26" width="5.140625" customWidth="1"/>
    <col min="27" max="27" width="9.7109375" customWidth="1"/>
    <col min="28" max="28" width="2.5703125" customWidth="1"/>
    <col min="29" max="29" width="1.28515625" customWidth="1"/>
    <col min="30" max="30" width="18" customWidth="1"/>
    <col min="31" max="31" width="15" customWidth="1"/>
    <col min="32" max="32" width="1.28515625" customWidth="1"/>
    <col min="33" max="33" width="11.5703125" customWidth="1"/>
    <col min="34" max="34" width="1.28515625" customWidth="1"/>
    <col min="35" max="35" width="14.28515625" customWidth="1"/>
    <col min="36" max="36" width="1.28515625" customWidth="1"/>
    <col min="37" max="37" width="20.5703125" customWidth="1"/>
    <col min="38" max="38" width="1.28515625" customWidth="1"/>
    <col min="39" max="39" width="24.42578125" customWidth="1"/>
    <col min="40" max="40" width="1.28515625" customWidth="1"/>
    <col min="41" max="41" width="16.7109375" customWidth="1"/>
    <col min="42" max="42" width="0.28515625" customWidth="1"/>
  </cols>
  <sheetData>
    <row r="1" spans="1:42" ht="22.15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</row>
    <row r="2" spans="1:42" ht="29.65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6" t="s">
        <v>96</v>
      </c>
      <c r="U2" s="75"/>
      <c r="V2" s="75"/>
      <c r="W2" s="75"/>
      <c r="X2" s="75"/>
      <c r="Y2" s="75"/>
      <c r="Z2" s="75"/>
      <c r="AA2" s="75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</row>
    <row r="3" spans="1:42" ht="22.15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</row>
    <row r="4" spans="1:42" ht="29.65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5" t="s">
        <v>0</v>
      </c>
      <c r="V4" s="75"/>
      <c r="W4" s="75"/>
      <c r="X4" s="75"/>
      <c r="Y4" s="75"/>
      <c r="Z4" s="75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</row>
    <row r="5" spans="1:42" ht="29.65" customHeight="1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</row>
    <row r="6" spans="1:42" ht="29.6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5" t="s">
        <v>1</v>
      </c>
      <c r="V6" s="75"/>
      <c r="W6" s="75"/>
      <c r="X6" s="75"/>
      <c r="Y6" s="75"/>
      <c r="Z6" s="75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</row>
    <row r="7" spans="1:42" ht="7.35" customHeight="1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</row>
    <row r="8" spans="1:42" ht="29.65" customHeight="1" x14ac:dyDescent="0.2">
      <c r="A8" s="2"/>
      <c r="B8" s="72" t="s">
        <v>100</v>
      </c>
      <c r="C8" s="72"/>
      <c r="D8" s="72"/>
      <c r="E8" s="72"/>
      <c r="F8" s="72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</row>
    <row r="9" spans="1:42" ht="22.15" customHeight="1" x14ac:dyDescent="0.2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</row>
    <row r="10" spans="1:42" ht="14.85" customHeight="1" x14ac:dyDescent="0.2">
      <c r="A10" s="71"/>
      <c r="B10" s="73"/>
      <c r="C10" s="71"/>
      <c r="D10" s="74" t="s">
        <v>22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2"/>
      <c r="Q10" s="74" t="s">
        <v>2</v>
      </c>
      <c r="R10" s="74"/>
      <c r="S10" s="74"/>
      <c r="T10" s="74"/>
      <c r="U10" s="74"/>
      <c r="V10" s="74"/>
      <c r="W10" s="74"/>
      <c r="X10" s="2"/>
      <c r="Y10" s="74" t="s">
        <v>3</v>
      </c>
      <c r="Z10" s="74"/>
      <c r="AA10" s="74"/>
      <c r="AB10" s="74"/>
      <c r="AC10" s="74"/>
      <c r="AD10" s="74"/>
      <c r="AE10" s="74"/>
      <c r="AF10" s="2"/>
      <c r="AG10" s="74" t="s">
        <v>4</v>
      </c>
      <c r="AH10" s="74"/>
      <c r="AI10" s="74"/>
      <c r="AJ10" s="74"/>
      <c r="AK10" s="74"/>
      <c r="AL10" s="74"/>
      <c r="AM10" s="74"/>
      <c r="AN10" s="71"/>
      <c r="AO10" s="73"/>
      <c r="AP10" s="71"/>
    </row>
    <row r="11" spans="1:42" ht="22.15" customHeight="1" x14ac:dyDescent="0.2">
      <c r="A11" s="67" t="s">
        <v>23</v>
      </c>
      <c r="B11" s="69"/>
      <c r="D11" s="68" t="s">
        <v>24</v>
      </c>
      <c r="F11" s="68" t="s">
        <v>25</v>
      </c>
      <c r="G11" s="70"/>
      <c r="I11" s="68" t="s">
        <v>26</v>
      </c>
      <c r="K11" s="68" t="s">
        <v>27</v>
      </c>
      <c r="M11" s="68" t="s">
        <v>28</v>
      </c>
      <c r="O11" s="68" t="s">
        <v>29</v>
      </c>
      <c r="Q11" s="68" t="s">
        <v>6</v>
      </c>
      <c r="S11" s="68" t="s">
        <v>7</v>
      </c>
      <c r="T11" s="70"/>
      <c r="U11" s="70"/>
      <c r="W11" s="68" t="s">
        <v>8</v>
      </c>
      <c r="Y11" s="68" t="s">
        <v>9</v>
      </c>
      <c r="Z11" s="68"/>
      <c r="AA11" s="68"/>
      <c r="AB11" s="68"/>
      <c r="AD11" s="68" t="s">
        <v>10</v>
      </c>
      <c r="AE11" s="68"/>
      <c r="AG11" s="68" t="s">
        <v>6</v>
      </c>
      <c r="AI11" s="68" t="s">
        <v>30</v>
      </c>
      <c r="AK11" s="68" t="s">
        <v>7</v>
      </c>
      <c r="AM11" s="68" t="s">
        <v>8</v>
      </c>
      <c r="AO11" s="67" t="s">
        <v>12</v>
      </c>
    </row>
    <row r="12" spans="1:42" ht="22.15" customHeight="1" x14ac:dyDescent="0.2">
      <c r="A12" s="68"/>
      <c r="B12" s="68"/>
      <c r="D12" s="68"/>
      <c r="F12" s="68"/>
      <c r="G12" s="68"/>
      <c r="I12" s="68"/>
      <c r="K12" s="68"/>
      <c r="M12" s="68"/>
      <c r="O12" s="68"/>
      <c r="Q12" s="68"/>
      <c r="S12" s="68"/>
      <c r="T12" s="68"/>
      <c r="U12" s="68"/>
      <c r="W12" s="68"/>
      <c r="Y12" s="5" t="s">
        <v>13</v>
      </c>
      <c r="Z12" s="67" t="s">
        <v>14</v>
      </c>
      <c r="AA12" s="67"/>
      <c r="AB12" s="67"/>
      <c r="AD12" s="5" t="s">
        <v>13</v>
      </c>
      <c r="AE12" s="5" t="s">
        <v>15</v>
      </c>
      <c r="AG12" s="68"/>
      <c r="AI12" s="68"/>
      <c r="AK12" s="68"/>
      <c r="AM12" s="68"/>
      <c r="AO12" s="68"/>
    </row>
    <row r="13" spans="1:42" ht="14.85" customHeight="1" x14ac:dyDescent="0.2">
      <c r="A13" s="7"/>
      <c r="B13" s="7"/>
      <c r="D13" s="7"/>
      <c r="F13" s="7"/>
      <c r="G13" s="7"/>
      <c r="I13" s="7"/>
      <c r="K13" s="7"/>
      <c r="M13" s="7"/>
      <c r="O13" s="7"/>
      <c r="Q13" s="7"/>
      <c r="S13" s="7"/>
      <c r="T13" s="7"/>
      <c r="U13" s="7"/>
      <c r="W13" s="7"/>
      <c r="Y13" s="7"/>
      <c r="Z13" s="7"/>
      <c r="AA13" s="7"/>
      <c r="AB13" s="7"/>
      <c r="AD13" s="7"/>
      <c r="AE13" s="7"/>
      <c r="AG13" s="7"/>
      <c r="AI13" s="7"/>
      <c r="AK13" s="7"/>
      <c r="AM13" s="7"/>
      <c r="AO13" s="7"/>
    </row>
    <row r="14" spans="1:42" ht="22.15" customHeight="1" x14ac:dyDescent="0.2">
      <c r="A14" s="77" t="s">
        <v>32</v>
      </c>
      <c r="B14" s="77"/>
      <c r="D14" s="8" t="s">
        <v>31</v>
      </c>
      <c r="F14" s="78" t="s">
        <v>33</v>
      </c>
      <c r="G14" s="78"/>
      <c r="I14" s="8" t="s">
        <v>34</v>
      </c>
      <c r="K14" s="8" t="s">
        <v>35</v>
      </c>
      <c r="M14" s="26">
        <v>18</v>
      </c>
      <c r="Q14" s="30">
        <v>5000</v>
      </c>
      <c r="R14" s="15"/>
      <c r="S14" s="79">
        <v>5100695325</v>
      </c>
      <c r="T14" s="79"/>
      <c r="U14" s="79"/>
      <c r="V14" s="15"/>
      <c r="W14" s="30">
        <v>4921429378</v>
      </c>
      <c r="X14" s="15"/>
      <c r="Y14" s="30">
        <v>0</v>
      </c>
      <c r="Z14" s="79">
        <v>0</v>
      </c>
      <c r="AA14" s="79"/>
      <c r="AB14" s="79"/>
      <c r="AC14" s="15"/>
      <c r="AD14" s="30">
        <v>0</v>
      </c>
      <c r="AE14" s="30">
        <v>0</v>
      </c>
      <c r="AF14" s="15"/>
      <c r="AG14" s="30">
        <v>5000</v>
      </c>
      <c r="AH14" s="15"/>
      <c r="AI14" s="28">
        <v>985000</v>
      </c>
      <c r="AJ14" s="15"/>
      <c r="AK14" s="30">
        <v>5100695325</v>
      </c>
      <c r="AL14" s="15"/>
      <c r="AM14" s="30">
        <v>4921429378</v>
      </c>
      <c r="AO14" s="27">
        <v>0.02</v>
      </c>
    </row>
    <row r="15" spans="1:42" ht="22.15" customHeight="1" x14ac:dyDescent="0.2">
      <c r="A15" s="67" t="s">
        <v>21</v>
      </c>
      <c r="B15" s="67"/>
      <c r="Q15" s="32">
        <v>5000</v>
      </c>
      <c r="R15" s="15"/>
      <c r="S15" s="80">
        <f>SUM(S14)</f>
        <v>5100695325</v>
      </c>
      <c r="T15" s="80"/>
      <c r="U15" s="80"/>
      <c r="V15" s="15"/>
      <c r="W15" s="32">
        <f>SUM(W14)</f>
        <v>4921429378</v>
      </c>
      <c r="X15" s="15"/>
      <c r="Y15" s="32">
        <v>0</v>
      </c>
      <c r="Z15" s="80">
        <v>0</v>
      </c>
      <c r="AA15" s="80"/>
      <c r="AB15" s="80"/>
      <c r="AC15" s="15"/>
      <c r="AD15" s="32">
        <v>0</v>
      </c>
      <c r="AE15" s="32">
        <v>0</v>
      </c>
      <c r="AF15" s="15"/>
      <c r="AG15" s="32">
        <v>5000</v>
      </c>
      <c r="AH15" s="15"/>
      <c r="AI15" s="15"/>
      <c r="AJ15" s="15"/>
      <c r="AK15" s="32">
        <f>SUM(AK14)</f>
        <v>5100695325</v>
      </c>
      <c r="AL15" s="15"/>
      <c r="AM15" s="32">
        <f>SUM(AM14)</f>
        <v>4921429378</v>
      </c>
      <c r="AO15" s="11">
        <v>0.02</v>
      </c>
    </row>
  </sheetData>
  <mergeCells count="47">
    <mergeCell ref="B8:F8"/>
    <mergeCell ref="G8:AP8"/>
    <mergeCell ref="A1:AP1"/>
    <mergeCell ref="A2:S2"/>
    <mergeCell ref="T2:AA2"/>
    <mergeCell ref="AB2:AP2"/>
    <mergeCell ref="A3:AP3"/>
    <mergeCell ref="A4:T4"/>
    <mergeCell ref="U4:Z4"/>
    <mergeCell ref="AA4:AP4"/>
    <mergeCell ref="A5:AP5"/>
    <mergeCell ref="A6:T6"/>
    <mergeCell ref="U6:Z6"/>
    <mergeCell ref="AA6:AP6"/>
    <mergeCell ref="A7:AP7"/>
    <mergeCell ref="A9:AP9"/>
    <mergeCell ref="A10:C10"/>
    <mergeCell ref="D10:O10"/>
    <mergeCell ref="Q10:W10"/>
    <mergeCell ref="Y10:AE10"/>
    <mergeCell ref="AG10:AM10"/>
    <mergeCell ref="AN10:AP10"/>
    <mergeCell ref="A11:B12"/>
    <mergeCell ref="D11:D12"/>
    <mergeCell ref="F11:G12"/>
    <mergeCell ref="I11:I12"/>
    <mergeCell ref="K11:K12"/>
    <mergeCell ref="M11:M12"/>
    <mergeCell ref="O11:O12"/>
    <mergeCell ref="Q11:Q12"/>
    <mergeCell ref="S11:U12"/>
    <mergeCell ref="W11:W12"/>
    <mergeCell ref="AM11:AM12"/>
    <mergeCell ref="AO11:AO12"/>
    <mergeCell ref="Z12:AB12"/>
    <mergeCell ref="Y11:AB11"/>
    <mergeCell ref="AD11:AE11"/>
    <mergeCell ref="AG11:AG12"/>
    <mergeCell ref="AI11:AI12"/>
    <mergeCell ref="AK11:AK12"/>
    <mergeCell ref="A14:B14"/>
    <mergeCell ref="F14:G14"/>
    <mergeCell ref="S14:U14"/>
    <mergeCell ref="Z14:AB14"/>
    <mergeCell ref="A15:B15"/>
    <mergeCell ref="S15:U15"/>
    <mergeCell ref="Z15:AB15"/>
  </mergeCells>
  <pageMargins left="0.39" right="0.39" top="0.39" bottom="0.39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6"/>
  <sheetViews>
    <sheetView rightToLeft="1" workbookViewId="0">
      <selection activeCell="A12" sqref="A12:C12"/>
    </sheetView>
  </sheetViews>
  <sheetFormatPr defaultRowHeight="12.75" x14ac:dyDescent="0.2"/>
  <cols>
    <col min="1" max="1" width="1.28515625" customWidth="1"/>
    <col min="2" max="2" width="23.28515625" customWidth="1"/>
    <col min="3" max="3" width="0.7109375" customWidth="1"/>
    <col min="4" max="4" width="1.28515625" customWidth="1"/>
    <col min="5" max="5" width="9" customWidth="1"/>
    <col min="6" max="6" width="5.140625" customWidth="1"/>
    <col min="7" max="7" width="1.28515625" customWidth="1"/>
    <col min="8" max="8" width="7.7109375" customWidth="1"/>
    <col min="9" max="9" width="3.85546875" customWidth="1"/>
    <col min="10" max="10" width="1.28515625" customWidth="1"/>
    <col min="11" max="11" width="10.28515625" customWidth="1"/>
    <col min="12" max="12" width="1.28515625" customWidth="1"/>
    <col min="13" max="13" width="25.7109375" customWidth="1"/>
    <col min="14" max="14" width="1.28515625" customWidth="1"/>
    <col min="15" max="15" width="6.42578125" customWidth="1"/>
    <col min="16" max="16" width="12.85546875" customWidth="1"/>
    <col min="17" max="17" width="6.42578125" customWidth="1"/>
    <col min="18" max="18" width="1.28515625" customWidth="1"/>
    <col min="19" max="19" width="25.7109375" customWidth="1"/>
    <col min="20" max="20" width="1.28515625" customWidth="1"/>
    <col min="21" max="21" width="25.7109375" customWidth="1"/>
    <col min="22" max="22" width="1.28515625" customWidth="1"/>
    <col min="23" max="23" width="15.42578125" customWidth="1"/>
    <col min="24" max="24" width="0.28515625" customWidth="1"/>
  </cols>
  <sheetData>
    <row r="1" spans="1:24" ht="7.35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s="34" customFormat="1" ht="29.65" customHeight="1" x14ac:dyDescent="0.25">
      <c r="A2" s="85"/>
      <c r="B2" s="85"/>
      <c r="C2" s="85"/>
      <c r="D2" s="85"/>
      <c r="E2" s="85"/>
      <c r="F2" s="86" t="s">
        <v>96</v>
      </c>
      <c r="G2" s="86"/>
      <c r="H2" s="86"/>
      <c r="I2" s="86"/>
      <c r="J2" s="86"/>
      <c r="K2" s="86"/>
      <c r="L2" s="86"/>
      <c r="M2" s="86"/>
      <c r="N2" s="86"/>
      <c r="O2" s="86"/>
      <c r="P2" s="86"/>
      <c r="Q2" s="85"/>
      <c r="R2" s="85"/>
      <c r="S2" s="85"/>
      <c r="T2" s="85"/>
      <c r="U2" s="85"/>
      <c r="V2" s="85"/>
      <c r="W2" s="85"/>
      <c r="X2" s="85"/>
    </row>
    <row r="3" spans="1:24" s="34" customFormat="1" ht="7.3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</row>
    <row r="4" spans="1:24" s="34" customFormat="1" ht="29.65" customHeight="1" x14ac:dyDescent="0.25">
      <c r="A4" s="85"/>
      <c r="B4" s="85"/>
      <c r="C4" s="85"/>
      <c r="D4" s="85"/>
      <c r="E4" s="85"/>
      <c r="F4" s="85"/>
      <c r="G4" s="85"/>
      <c r="H4" s="85"/>
      <c r="I4" s="86" t="s">
        <v>0</v>
      </c>
      <c r="J4" s="86"/>
      <c r="K4" s="86"/>
      <c r="L4" s="86"/>
      <c r="M4" s="86"/>
      <c r="N4" s="86"/>
      <c r="O4" s="86"/>
      <c r="P4" s="85"/>
      <c r="Q4" s="85"/>
      <c r="R4" s="85"/>
      <c r="S4" s="85"/>
      <c r="T4" s="85"/>
      <c r="U4" s="85"/>
      <c r="V4" s="85"/>
      <c r="W4" s="85"/>
      <c r="X4" s="85"/>
    </row>
    <row r="5" spans="1:24" s="34" customFormat="1" ht="7.35" customHeight="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</row>
    <row r="6" spans="1:24" s="34" customFormat="1" ht="29.65" customHeight="1" x14ac:dyDescent="0.25">
      <c r="A6" s="85"/>
      <c r="B6" s="85"/>
      <c r="C6" s="85"/>
      <c r="D6" s="85"/>
      <c r="E6" s="85"/>
      <c r="F6" s="85"/>
      <c r="G6" s="85"/>
      <c r="H6" s="85"/>
      <c r="I6" s="86" t="s">
        <v>1</v>
      </c>
      <c r="J6" s="86"/>
      <c r="K6" s="86"/>
      <c r="L6" s="86"/>
      <c r="M6" s="86"/>
      <c r="N6" s="86"/>
      <c r="O6" s="86"/>
      <c r="P6" s="85"/>
      <c r="Q6" s="85"/>
      <c r="R6" s="85"/>
      <c r="S6" s="85"/>
      <c r="T6" s="85"/>
      <c r="U6" s="85"/>
      <c r="V6" s="85"/>
      <c r="W6" s="85"/>
      <c r="X6" s="85"/>
    </row>
    <row r="7" spans="1:24" ht="29.65" customHeight="1" x14ac:dyDescent="0.2">
      <c r="A7" s="2"/>
      <c r="B7" s="3" t="s">
        <v>101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1:24" ht="22.15" customHeight="1" x14ac:dyDescent="0.2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</row>
    <row r="9" spans="1:24" ht="28.5" customHeight="1" x14ac:dyDescent="0.2">
      <c r="A9" s="74" t="s">
        <v>37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2"/>
      <c r="M9" s="4" t="s">
        <v>2</v>
      </c>
      <c r="N9" s="2"/>
      <c r="O9" s="74" t="s">
        <v>3</v>
      </c>
      <c r="P9" s="74"/>
      <c r="Q9" s="74"/>
      <c r="R9" s="74"/>
      <c r="S9" s="74"/>
      <c r="T9" s="2"/>
      <c r="U9" s="4" t="s">
        <v>4</v>
      </c>
      <c r="V9" s="71"/>
      <c r="W9" s="73"/>
      <c r="X9" s="71"/>
    </row>
    <row r="10" spans="1:24" ht="44.45" customHeight="1" x14ac:dyDescent="0.2">
      <c r="A10" s="68" t="s">
        <v>38</v>
      </c>
      <c r="B10" s="68"/>
      <c r="C10" s="68"/>
      <c r="E10" s="68" t="s">
        <v>39</v>
      </c>
      <c r="F10" s="68"/>
      <c r="H10" s="68" t="s">
        <v>40</v>
      </c>
      <c r="I10" s="68"/>
      <c r="K10" s="6" t="s">
        <v>41</v>
      </c>
      <c r="M10" s="5" t="s">
        <v>42</v>
      </c>
      <c r="O10" s="68" t="s">
        <v>43</v>
      </c>
      <c r="P10" s="68"/>
      <c r="Q10" s="68"/>
      <c r="S10" s="6" t="s">
        <v>44</v>
      </c>
      <c r="U10" s="5" t="s">
        <v>42</v>
      </c>
      <c r="W10" s="5" t="s">
        <v>12</v>
      </c>
    </row>
    <row r="11" spans="1:24" ht="14.85" customHeight="1" x14ac:dyDescent="0.2">
      <c r="A11" s="7"/>
      <c r="B11" s="7"/>
      <c r="C11" s="7"/>
      <c r="E11" s="7"/>
      <c r="F11" s="7"/>
      <c r="H11" s="7"/>
      <c r="I11" s="7"/>
      <c r="K11" s="7"/>
      <c r="M11" s="7"/>
      <c r="O11" s="7"/>
      <c r="P11" s="7"/>
      <c r="Q11" s="7"/>
      <c r="S11" s="7"/>
      <c r="U11" s="7"/>
      <c r="W11" s="7"/>
    </row>
    <row r="12" spans="1:24" ht="29.65" customHeight="1" x14ac:dyDescent="0.2">
      <c r="A12" s="83" t="s">
        <v>45</v>
      </c>
      <c r="B12" s="78"/>
      <c r="C12" s="78"/>
      <c r="E12" s="78" t="s">
        <v>45</v>
      </c>
      <c r="F12" s="78"/>
      <c r="H12" s="82" t="s">
        <v>46</v>
      </c>
      <c r="I12" s="82"/>
      <c r="K12" s="9">
        <v>0</v>
      </c>
      <c r="M12" s="28">
        <v>492833044</v>
      </c>
      <c r="N12" s="15"/>
      <c r="O12" s="84">
        <v>339271</v>
      </c>
      <c r="P12" s="84"/>
      <c r="Q12" s="84"/>
      <c r="R12" s="15"/>
      <c r="S12" s="28">
        <v>410050873</v>
      </c>
      <c r="T12" s="15"/>
      <c r="U12" s="28">
        <f>M12+O12-S12</f>
        <v>83121442</v>
      </c>
      <c r="W12" s="26">
        <v>0</v>
      </c>
    </row>
    <row r="13" spans="1:24" ht="29.65" customHeight="1" x14ac:dyDescent="0.2">
      <c r="A13" s="83" t="s">
        <v>45</v>
      </c>
      <c r="B13" s="78"/>
      <c r="C13" s="78"/>
      <c r="E13" s="78" t="s">
        <v>45</v>
      </c>
      <c r="F13" s="78"/>
      <c r="H13" s="82" t="s">
        <v>46</v>
      </c>
      <c r="I13" s="82"/>
      <c r="K13" s="9">
        <v>0</v>
      </c>
      <c r="M13" s="28">
        <v>1155392229</v>
      </c>
      <c r="N13" s="15"/>
      <c r="O13" s="84">
        <v>796172218975</v>
      </c>
      <c r="P13" s="84"/>
      <c r="Q13" s="84"/>
      <c r="R13" s="15"/>
      <c r="S13" s="28">
        <v>796847720283</v>
      </c>
      <c r="T13" s="15"/>
      <c r="U13" s="28">
        <f>M13+O13-S13</f>
        <v>479890921</v>
      </c>
      <c r="W13" s="26">
        <v>0</v>
      </c>
    </row>
    <row r="14" spans="1:24" ht="29.65" customHeight="1" x14ac:dyDescent="0.2">
      <c r="A14" s="83" t="s">
        <v>45</v>
      </c>
      <c r="B14" s="78"/>
      <c r="C14" s="78"/>
      <c r="E14" s="78" t="s">
        <v>45</v>
      </c>
      <c r="F14" s="78"/>
      <c r="H14" s="82" t="s">
        <v>47</v>
      </c>
      <c r="I14" s="82"/>
      <c r="K14" s="9">
        <v>0</v>
      </c>
      <c r="M14" s="28">
        <v>100000</v>
      </c>
      <c r="N14" s="15"/>
      <c r="O14" s="84">
        <v>0</v>
      </c>
      <c r="P14" s="84"/>
      <c r="Q14" s="84"/>
      <c r="R14" s="15"/>
      <c r="S14" s="28">
        <v>0</v>
      </c>
      <c r="T14" s="15"/>
      <c r="U14" s="28">
        <f>M14+O14-S14</f>
        <v>100000</v>
      </c>
      <c r="W14" s="26">
        <v>0</v>
      </c>
    </row>
    <row r="15" spans="1:24" ht="29.65" customHeight="1" x14ac:dyDescent="0.2">
      <c r="A15" s="81" t="s">
        <v>95</v>
      </c>
      <c r="B15" s="77"/>
      <c r="C15" s="77"/>
      <c r="E15" s="78" t="s">
        <v>45</v>
      </c>
      <c r="F15" s="78"/>
      <c r="H15" s="82" t="s">
        <v>48</v>
      </c>
      <c r="I15" s="82"/>
      <c r="K15" s="9">
        <v>0</v>
      </c>
      <c r="M15" s="30">
        <v>24643432</v>
      </c>
      <c r="N15" s="15"/>
      <c r="O15" s="79">
        <v>96867</v>
      </c>
      <c r="P15" s="79"/>
      <c r="Q15" s="79"/>
      <c r="R15" s="15"/>
      <c r="S15" s="30">
        <v>1008000</v>
      </c>
      <c r="T15" s="15"/>
      <c r="U15" s="28">
        <f>M15+O15-S15</f>
        <v>23732299</v>
      </c>
      <c r="W15" s="27">
        <v>0</v>
      </c>
    </row>
    <row r="16" spans="1:24" ht="22.15" customHeight="1" x14ac:dyDescent="0.2">
      <c r="A16" s="67" t="s">
        <v>21</v>
      </c>
      <c r="B16" s="67"/>
      <c r="C16" s="67"/>
      <c r="M16" s="32">
        <f>SUM(M12:M15)</f>
        <v>1672968705</v>
      </c>
      <c r="N16" s="15"/>
      <c r="O16" s="80">
        <f>SUM(O12:Q15)</f>
        <v>796172655113</v>
      </c>
      <c r="P16" s="80"/>
      <c r="Q16" s="80"/>
      <c r="R16" s="15"/>
      <c r="S16" s="32">
        <f>SUM(S12:S15)</f>
        <v>797258779156</v>
      </c>
      <c r="T16" s="15"/>
      <c r="U16" s="32">
        <f>SUM(U12:U15)</f>
        <v>586844662</v>
      </c>
      <c r="W16" s="11">
        <v>0</v>
      </c>
    </row>
  </sheetData>
  <mergeCells count="38">
    <mergeCell ref="A1:X1"/>
    <mergeCell ref="A2:E2"/>
    <mergeCell ref="F2:P2"/>
    <mergeCell ref="Q2:X2"/>
    <mergeCell ref="A3:X3"/>
    <mergeCell ref="A8:X8"/>
    <mergeCell ref="A9:K9"/>
    <mergeCell ref="O9:S9"/>
    <mergeCell ref="V9:X9"/>
    <mergeCell ref="A4:H4"/>
    <mergeCell ref="I4:O4"/>
    <mergeCell ref="P4:X4"/>
    <mergeCell ref="A5:X5"/>
    <mergeCell ref="A6:H6"/>
    <mergeCell ref="I6:O6"/>
    <mergeCell ref="P6:X6"/>
    <mergeCell ref="A10:C10"/>
    <mergeCell ref="E10:F10"/>
    <mergeCell ref="H10:I10"/>
    <mergeCell ref="O10:Q10"/>
    <mergeCell ref="A12:C12"/>
    <mergeCell ref="E12:F12"/>
    <mergeCell ref="H12:I12"/>
    <mergeCell ref="O12:Q12"/>
    <mergeCell ref="A13:C13"/>
    <mergeCell ref="E13:F13"/>
    <mergeCell ref="H13:I13"/>
    <mergeCell ref="O13:Q13"/>
    <mergeCell ref="A14:C14"/>
    <mergeCell ref="E14:F14"/>
    <mergeCell ref="H14:I14"/>
    <mergeCell ref="O14:Q14"/>
    <mergeCell ref="A15:C15"/>
    <mergeCell ref="E15:F15"/>
    <mergeCell ref="H15:I15"/>
    <mergeCell ref="O15:Q15"/>
    <mergeCell ref="A16:C16"/>
    <mergeCell ref="O16:Q16"/>
  </mergeCells>
  <pageMargins left="0.39" right="0.39" top="0.39" bottom="0.3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4"/>
  <sheetViews>
    <sheetView rightToLeft="1" workbookViewId="0">
      <selection activeCell="A12" sqref="A12:E12"/>
    </sheetView>
  </sheetViews>
  <sheetFormatPr defaultRowHeight="12.75" x14ac:dyDescent="0.2"/>
  <cols>
    <col min="1" max="1" width="1.28515625" customWidth="1"/>
    <col min="2" max="2" width="25.7109375" customWidth="1"/>
    <col min="3" max="3" width="14.140625" customWidth="1"/>
    <col min="4" max="4" width="5.140625" customWidth="1"/>
    <col min="5" max="5" width="3.85546875" customWidth="1"/>
    <col min="6" max="6" width="1.28515625" customWidth="1"/>
    <col min="7" max="7" width="29.5703125" customWidth="1"/>
    <col min="8" max="8" width="2.5703125" customWidth="1"/>
    <col min="9" max="9" width="1.28515625" customWidth="1"/>
    <col min="10" max="10" width="9" customWidth="1"/>
    <col min="11" max="11" width="7.7109375" customWidth="1"/>
    <col min="12" max="12" width="1.28515625" customWidth="1"/>
    <col min="13" max="13" width="16.7109375" customWidth="1"/>
    <col min="14" max="14" width="0.28515625" customWidth="1"/>
    <col min="16" max="16" width="18.140625" style="36" customWidth="1"/>
  </cols>
  <sheetData>
    <row r="1" spans="1:14" ht="29.65" customHeight="1" x14ac:dyDescent="0.2">
      <c r="A1" s="71"/>
      <c r="B1" s="71"/>
      <c r="C1" s="76" t="s">
        <v>96</v>
      </c>
      <c r="D1" s="75"/>
      <c r="E1" s="75"/>
      <c r="F1" s="75"/>
      <c r="G1" s="75"/>
      <c r="H1" s="75"/>
      <c r="I1" s="75"/>
      <c r="J1" s="75"/>
      <c r="K1" s="71"/>
      <c r="L1" s="71"/>
      <c r="M1" s="71"/>
      <c r="N1" s="71"/>
    </row>
    <row r="2" spans="1:14" ht="7.35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29.65" customHeight="1" x14ac:dyDescent="0.2">
      <c r="A3" s="71"/>
      <c r="B3" s="71"/>
      <c r="C3" s="71"/>
      <c r="D3" s="75" t="s">
        <v>36</v>
      </c>
      <c r="E3" s="75"/>
      <c r="F3" s="75"/>
      <c r="G3" s="75"/>
      <c r="H3" s="71"/>
      <c r="I3" s="71"/>
      <c r="J3" s="71"/>
      <c r="K3" s="71"/>
      <c r="L3" s="71"/>
      <c r="M3" s="71"/>
      <c r="N3" s="71"/>
    </row>
    <row r="4" spans="1:14" ht="7.35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29.65" customHeight="1" x14ac:dyDescent="0.2">
      <c r="A5" s="71"/>
      <c r="B5" s="71"/>
      <c r="C5" s="71"/>
      <c r="D5" s="75" t="s">
        <v>1</v>
      </c>
      <c r="E5" s="75"/>
      <c r="F5" s="75"/>
      <c r="G5" s="75"/>
      <c r="H5" s="71"/>
      <c r="I5" s="71"/>
      <c r="J5" s="71"/>
      <c r="K5" s="71"/>
      <c r="L5" s="71"/>
      <c r="M5" s="71"/>
      <c r="N5" s="71"/>
    </row>
    <row r="6" spans="1:14" ht="12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29.65" customHeight="1" x14ac:dyDescent="0.2">
      <c r="A7" s="2"/>
      <c r="B7" s="88" t="s">
        <v>102</v>
      </c>
      <c r="C7" s="72"/>
      <c r="D7" s="72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36.950000000000003" customHeight="1" x14ac:dyDescent="0.2">
      <c r="A8" s="71"/>
      <c r="B8" s="73"/>
      <c r="C8" s="73"/>
      <c r="D8" s="73"/>
      <c r="E8" s="73"/>
      <c r="F8" s="71"/>
      <c r="G8" s="73"/>
      <c r="H8" s="73"/>
      <c r="I8" s="71"/>
      <c r="J8" s="73"/>
      <c r="K8" s="73"/>
      <c r="L8" s="71"/>
      <c r="M8" s="73"/>
      <c r="N8" s="71"/>
    </row>
    <row r="9" spans="1:14" ht="44.45" customHeight="1" x14ac:dyDescent="0.2">
      <c r="A9" s="67" t="s">
        <v>49</v>
      </c>
      <c r="B9" s="67"/>
      <c r="C9" s="67"/>
      <c r="D9" s="67"/>
      <c r="E9" s="67"/>
      <c r="G9" s="67" t="s">
        <v>50</v>
      </c>
      <c r="H9" s="67"/>
      <c r="J9" s="67" t="s">
        <v>51</v>
      </c>
      <c r="K9" s="67"/>
      <c r="M9" s="5" t="s">
        <v>52</v>
      </c>
    </row>
    <row r="10" spans="1:14" ht="14.85" customHeight="1" x14ac:dyDescent="0.2">
      <c r="A10" s="7"/>
      <c r="B10" s="7"/>
      <c r="C10" s="7"/>
      <c r="D10" s="7"/>
      <c r="E10" s="7"/>
      <c r="G10" s="7"/>
      <c r="H10" s="7"/>
      <c r="J10" s="7"/>
      <c r="K10" s="7"/>
      <c r="M10" s="7"/>
    </row>
    <row r="11" spans="1:14" ht="29.65" customHeight="1" x14ac:dyDescent="0.2">
      <c r="A11" s="78" t="s">
        <v>53</v>
      </c>
      <c r="B11" s="78"/>
      <c r="C11" s="78"/>
      <c r="D11" s="78"/>
      <c r="E11" s="78"/>
      <c r="G11" s="84">
        <f>'9'!X17</f>
        <v>4999367340856</v>
      </c>
      <c r="H11" s="84"/>
      <c r="J11" s="82">
        <v>99.98</v>
      </c>
      <c r="K11" s="82"/>
      <c r="M11" s="9">
        <v>17.96</v>
      </c>
    </row>
    <row r="12" spans="1:14" ht="29.65" customHeight="1" x14ac:dyDescent="0.2">
      <c r="A12" s="78" t="s">
        <v>54</v>
      </c>
      <c r="B12" s="78"/>
      <c r="C12" s="78"/>
      <c r="D12" s="78"/>
      <c r="E12" s="78"/>
      <c r="G12" s="84">
        <f>'10'!X12</f>
        <v>830311552</v>
      </c>
      <c r="H12" s="84"/>
      <c r="J12" s="82">
        <v>0.02</v>
      </c>
      <c r="K12" s="82"/>
      <c r="M12" s="9">
        <v>0</v>
      </c>
    </row>
    <row r="13" spans="1:14" ht="29.65" customHeight="1" x14ac:dyDescent="0.2">
      <c r="A13" s="78" t="s">
        <v>55</v>
      </c>
      <c r="B13" s="78"/>
      <c r="C13" s="78"/>
      <c r="D13" s="78"/>
      <c r="E13" s="78"/>
      <c r="G13" s="84">
        <f>'11'!J14</f>
        <v>22211009</v>
      </c>
      <c r="H13" s="84"/>
      <c r="J13" s="82">
        <v>0</v>
      </c>
      <c r="K13" s="82"/>
      <c r="M13" s="9">
        <v>0</v>
      </c>
    </row>
    <row r="14" spans="1:14" ht="29.65" customHeight="1" x14ac:dyDescent="0.2">
      <c r="A14" s="67" t="s">
        <v>21</v>
      </c>
      <c r="B14" s="67"/>
      <c r="C14" s="67"/>
      <c r="D14" s="67"/>
      <c r="E14" s="67"/>
      <c r="G14" s="80">
        <f>SUM(G11:H13)</f>
        <v>5000219863417</v>
      </c>
      <c r="H14" s="80"/>
      <c r="J14" s="87">
        <f>SUM(J11:K13)</f>
        <v>100</v>
      </c>
      <c r="K14" s="87"/>
      <c r="M14" s="11">
        <f>SUM(M11:M13)</f>
        <v>17.96</v>
      </c>
    </row>
  </sheetData>
  <mergeCells count="30">
    <mergeCell ref="A6:N6"/>
    <mergeCell ref="A1:B1"/>
    <mergeCell ref="C1:J1"/>
    <mergeCell ref="K1:N1"/>
    <mergeCell ref="A2:N2"/>
    <mergeCell ref="A3:C3"/>
    <mergeCell ref="D3:G3"/>
    <mergeCell ref="H3:N3"/>
    <mergeCell ref="A4:N4"/>
    <mergeCell ref="A5:C5"/>
    <mergeCell ref="D5:G5"/>
    <mergeCell ref="H5:N5"/>
    <mergeCell ref="B7:D7"/>
    <mergeCell ref="E7:N7"/>
    <mergeCell ref="A8:N8"/>
    <mergeCell ref="A9:E9"/>
    <mergeCell ref="G9:H9"/>
    <mergeCell ref="J9:K9"/>
    <mergeCell ref="A11:E11"/>
    <mergeCell ref="G11:H11"/>
    <mergeCell ref="J11:K11"/>
    <mergeCell ref="A12:E12"/>
    <mergeCell ref="G12:H12"/>
    <mergeCell ref="J12:K12"/>
    <mergeCell ref="A14:E14"/>
    <mergeCell ref="G14:H14"/>
    <mergeCell ref="J14:K14"/>
    <mergeCell ref="A13:E13"/>
    <mergeCell ref="G13:H13"/>
    <mergeCell ref="J13:K13"/>
  </mergeCells>
  <pageMargins left="0.39" right="0.39" top="0.39" bottom="0.3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14"/>
  <sheetViews>
    <sheetView rightToLeft="1" workbookViewId="0">
      <selection activeCell="A11" sqref="A11:C12"/>
    </sheetView>
  </sheetViews>
  <sheetFormatPr defaultRowHeight="12.75" x14ac:dyDescent="0.2"/>
  <cols>
    <col min="1" max="1" width="1.28515625" customWidth="1"/>
    <col min="2" max="2" width="31" customWidth="1"/>
    <col min="3" max="3" width="15.42578125" hidden="1" customWidth="1"/>
    <col min="4" max="4" width="1.28515625" customWidth="1"/>
    <col min="5" max="5" width="19.28515625" customWidth="1"/>
    <col min="6" max="6" width="1.28515625" customWidth="1"/>
    <col min="7" max="7" width="18.140625" customWidth="1"/>
    <col min="8" max="8" width="1.28515625" customWidth="1"/>
    <col min="9" max="9" width="14.140625" customWidth="1"/>
    <col min="10" max="10" width="1.28515625" customWidth="1"/>
    <col min="11" max="11" width="12.85546875" customWidth="1"/>
    <col min="12" max="12" width="5.42578125" customWidth="1"/>
    <col min="13" max="13" width="1.28515625" customWidth="1"/>
    <col min="14" max="14" width="16" customWidth="1"/>
    <col min="15" max="15" width="1.28515625" customWidth="1"/>
    <col min="16" max="16" width="5.140625" customWidth="1"/>
    <col min="17" max="17" width="12.7109375" customWidth="1"/>
    <col min="18" max="18" width="14.140625" hidden="1" customWidth="1"/>
    <col min="19" max="19" width="1.28515625" customWidth="1"/>
    <col min="20" max="20" width="27" customWidth="1"/>
    <col min="21" max="21" width="1.28515625" customWidth="1"/>
    <col min="22" max="22" width="11.140625" customWidth="1"/>
    <col min="23" max="23" width="1.28515625" customWidth="1"/>
    <col min="24" max="24" width="32.140625" customWidth="1"/>
    <col min="25" max="25" width="0.28515625" customWidth="1"/>
  </cols>
  <sheetData>
    <row r="1" spans="1:25" ht="14.85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25" s="34" customFormat="1" ht="29.65" customHeight="1" x14ac:dyDescent="0.25">
      <c r="A2" s="85"/>
      <c r="B2" s="85"/>
      <c r="C2" s="85"/>
      <c r="D2" s="85"/>
      <c r="E2" s="85"/>
      <c r="F2" s="85"/>
      <c r="G2" s="85"/>
      <c r="H2" s="85"/>
      <c r="I2" s="85"/>
      <c r="J2" s="86" t="s">
        <v>96</v>
      </c>
      <c r="K2" s="86"/>
      <c r="L2" s="86"/>
      <c r="M2" s="86"/>
      <c r="N2" s="86"/>
      <c r="O2" s="86"/>
      <c r="P2" s="86"/>
      <c r="Q2" s="86"/>
      <c r="R2" s="85"/>
      <c r="S2" s="85"/>
      <c r="T2" s="85"/>
      <c r="U2" s="85"/>
      <c r="V2" s="85"/>
      <c r="W2" s="85"/>
      <c r="X2" s="85"/>
      <c r="Y2" s="85"/>
    </row>
    <row r="3" spans="1:25" s="34" customFormat="1" ht="7.3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5" s="34" customFormat="1" ht="29.65" customHeigh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6" t="s">
        <v>36</v>
      </c>
      <c r="M4" s="86"/>
      <c r="N4" s="86"/>
      <c r="O4" s="86"/>
      <c r="P4" s="86"/>
      <c r="Q4" s="85"/>
      <c r="R4" s="85"/>
      <c r="S4" s="85"/>
      <c r="T4" s="85"/>
      <c r="U4" s="85"/>
      <c r="V4" s="85"/>
      <c r="W4" s="85"/>
      <c r="X4" s="85"/>
      <c r="Y4" s="85"/>
    </row>
    <row r="5" spans="1:25" s="34" customFormat="1" ht="29.65" customHeight="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6" t="s">
        <v>1</v>
      </c>
      <c r="M5" s="86"/>
      <c r="N5" s="86"/>
      <c r="O5" s="86"/>
      <c r="P5" s="86"/>
      <c r="Q5" s="85"/>
      <c r="R5" s="85"/>
      <c r="S5" s="85"/>
      <c r="T5" s="85"/>
      <c r="U5" s="85"/>
      <c r="V5" s="85"/>
      <c r="W5" s="85"/>
      <c r="X5" s="85"/>
      <c r="Y5" s="85"/>
    </row>
    <row r="6" spans="1:25" ht="59.2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7" spans="1:25" ht="29.65" customHeight="1" x14ac:dyDescent="0.2">
      <c r="A7" s="2"/>
      <c r="B7" s="3" t="s">
        <v>56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spans="1:25" ht="22.15" customHeight="1" x14ac:dyDescent="0.2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</row>
    <row r="9" spans="1:25" ht="36" customHeight="1" x14ac:dyDescent="0.2">
      <c r="A9" s="71"/>
      <c r="B9" s="73"/>
      <c r="C9" s="73"/>
      <c r="D9" s="71"/>
      <c r="E9" s="89" t="s">
        <v>57</v>
      </c>
      <c r="F9" s="89"/>
      <c r="G9" s="89"/>
      <c r="H9" s="89"/>
      <c r="I9" s="89"/>
      <c r="J9" s="2"/>
      <c r="K9" s="74" t="s">
        <v>58</v>
      </c>
      <c r="L9" s="74"/>
      <c r="M9" s="74"/>
      <c r="N9" s="74"/>
      <c r="O9" s="74"/>
      <c r="P9" s="74"/>
      <c r="Q9" s="74"/>
      <c r="R9" s="74"/>
      <c r="S9" s="2"/>
      <c r="T9" s="74" t="s">
        <v>4</v>
      </c>
      <c r="U9" s="74"/>
      <c r="V9" s="74"/>
      <c r="W9" s="74"/>
      <c r="X9" s="74"/>
      <c r="Y9" s="2"/>
    </row>
    <row r="10" spans="1:25" ht="44.45" customHeight="1" x14ac:dyDescent="0.2">
      <c r="A10" s="67" t="s">
        <v>59</v>
      </c>
      <c r="B10" s="67"/>
      <c r="C10" s="67"/>
      <c r="E10" s="6" t="s">
        <v>60</v>
      </c>
      <c r="G10" s="6" t="s">
        <v>61</v>
      </c>
      <c r="I10" s="6" t="s">
        <v>62</v>
      </c>
      <c r="K10" s="68" t="s">
        <v>63</v>
      </c>
      <c r="L10" s="68"/>
      <c r="N10" s="6" t="s">
        <v>64</v>
      </c>
      <c r="P10" s="68" t="s">
        <v>65</v>
      </c>
      <c r="Q10" s="68"/>
      <c r="R10" s="68"/>
      <c r="T10" s="6" t="s">
        <v>63</v>
      </c>
      <c r="V10" s="6" t="s">
        <v>64</v>
      </c>
      <c r="X10" s="6" t="s">
        <v>65</v>
      </c>
    </row>
    <row r="11" spans="1:25" ht="14.85" customHeight="1" x14ac:dyDescent="0.2">
      <c r="A11" s="7"/>
      <c r="B11" s="7"/>
      <c r="C11" s="7"/>
      <c r="E11" s="7"/>
      <c r="G11" s="7"/>
      <c r="I11" s="7"/>
      <c r="K11" s="7"/>
      <c r="L11" s="7"/>
      <c r="N11" s="7"/>
      <c r="P11" s="7"/>
      <c r="Q11" s="7"/>
      <c r="R11" s="7"/>
      <c r="T11" s="7"/>
      <c r="V11" s="7"/>
      <c r="X11" s="7"/>
    </row>
    <row r="12" spans="1:25" ht="29.65" customHeight="1" x14ac:dyDescent="0.2">
      <c r="A12" s="78" t="s">
        <v>16</v>
      </c>
      <c r="B12" s="78"/>
      <c r="C12" s="78"/>
      <c r="E12" s="8" t="s">
        <v>66</v>
      </c>
      <c r="G12" s="28">
        <v>3119204063</v>
      </c>
      <c r="H12" s="15"/>
      <c r="I12" s="28">
        <v>250</v>
      </c>
      <c r="J12" s="15"/>
      <c r="K12" s="84">
        <v>0</v>
      </c>
      <c r="L12" s="84"/>
      <c r="M12" s="15"/>
      <c r="N12" s="28">
        <v>0</v>
      </c>
      <c r="O12" s="15"/>
      <c r="P12" s="84">
        <v>0</v>
      </c>
      <c r="Q12" s="84"/>
      <c r="R12" s="84"/>
      <c r="S12" s="15"/>
      <c r="T12" s="28">
        <v>779801015750</v>
      </c>
      <c r="U12" s="15"/>
      <c r="V12" s="28">
        <v>0</v>
      </c>
      <c r="W12" s="15"/>
      <c r="X12" s="28">
        <v>779801015750</v>
      </c>
    </row>
    <row r="13" spans="1:25" ht="29.65" customHeight="1" x14ac:dyDescent="0.2">
      <c r="A13" s="77" t="s">
        <v>20</v>
      </c>
      <c r="B13" s="77"/>
      <c r="C13" s="77"/>
      <c r="E13" s="8" t="s">
        <v>67</v>
      </c>
      <c r="G13" s="28">
        <v>1858977324</v>
      </c>
      <c r="H13" s="15"/>
      <c r="I13" s="28">
        <v>370</v>
      </c>
      <c r="J13" s="15"/>
      <c r="K13" s="79">
        <v>0</v>
      </c>
      <c r="L13" s="79"/>
      <c r="M13" s="15"/>
      <c r="N13" s="30">
        <v>0</v>
      </c>
      <c r="O13" s="15"/>
      <c r="P13" s="79">
        <v>0</v>
      </c>
      <c r="Q13" s="79"/>
      <c r="R13" s="79"/>
      <c r="S13" s="15"/>
      <c r="T13" s="30">
        <v>687821609880</v>
      </c>
      <c r="U13" s="15"/>
      <c r="V13" s="30">
        <v>0</v>
      </c>
      <c r="W13" s="15"/>
      <c r="X13" s="30">
        <v>687821609880</v>
      </c>
    </row>
    <row r="14" spans="1:25" ht="22.15" customHeight="1" x14ac:dyDescent="0.2">
      <c r="A14" s="67" t="s">
        <v>21</v>
      </c>
      <c r="B14" s="67"/>
      <c r="C14" s="67"/>
      <c r="G14" s="15"/>
      <c r="H14" s="15"/>
      <c r="I14" s="15"/>
      <c r="J14" s="15"/>
      <c r="K14" s="80">
        <v>0</v>
      </c>
      <c r="L14" s="80"/>
      <c r="M14" s="15"/>
      <c r="N14" s="32">
        <v>0</v>
      </c>
      <c r="O14" s="15"/>
      <c r="P14" s="80">
        <v>0</v>
      </c>
      <c r="Q14" s="80"/>
      <c r="R14" s="80"/>
      <c r="S14" s="15"/>
      <c r="T14" s="32">
        <f>SUM(T12:T13)</f>
        <v>1467622625630</v>
      </c>
      <c r="U14" s="15"/>
      <c r="V14" s="32">
        <v>0</v>
      </c>
      <c r="W14" s="15"/>
      <c r="X14" s="32">
        <f>SUM(X12:X13)</f>
        <v>1467622625630</v>
      </c>
    </row>
  </sheetData>
  <mergeCells count="28">
    <mergeCell ref="A1:Y1"/>
    <mergeCell ref="A2:I2"/>
    <mergeCell ref="J2:Q2"/>
    <mergeCell ref="R2:Y2"/>
    <mergeCell ref="A3:Y3"/>
    <mergeCell ref="A4:K5"/>
    <mergeCell ref="L4:P4"/>
    <mergeCell ref="Q4:Y5"/>
    <mergeCell ref="L5:P5"/>
    <mergeCell ref="A6:Y6"/>
    <mergeCell ref="C7:Y7"/>
    <mergeCell ref="A8:Y8"/>
    <mergeCell ref="A9:D9"/>
    <mergeCell ref="E9:I9"/>
    <mergeCell ref="K9:R9"/>
    <mergeCell ref="T9:X9"/>
    <mergeCell ref="A10:C10"/>
    <mergeCell ref="K10:L10"/>
    <mergeCell ref="P10:R10"/>
    <mergeCell ref="A12:C12"/>
    <mergeCell ref="K12:L12"/>
    <mergeCell ref="P12:R12"/>
    <mergeCell ref="A14:C14"/>
    <mergeCell ref="K14:L14"/>
    <mergeCell ref="P14:R14"/>
    <mergeCell ref="A13:C13"/>
    <mergeCell ref="K13:L13"/>
    <mergeCell ref="P13:R13"/>
  </mergeCells>
  <pageMargins left="0.39" right="0.39" top="0.39" bottom="0.3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16"/>
  <sheetViews>
    <sheetView rightToLeft="1" workbookViewId="0">
      <selection activeCell="B22" sqref="B22"/>
    </sheetView>
  </sheetViews>
  <sheetFormatPr defaultRowHeight="12.75" x14ac:dyDescent="0.2"/>
  <cols>
    <col min="1" max="1" width="1.28515625" customWidth="1"/>
    <col min="2" max="2" width="41.140625" customWidth="1"/>
    <col min="3" max="4" width="1.28515625" customWidth="1"/>
    <col min="5" max="5" width="19.28515625" customWidth="1"/>
    <col min="6" max="6" width="1.28515625" customWidth="1"/>
    <col min="7" max="7" width="18" customWidth="1"/>
    <col min="8" max="8" width="1.28515625" customWidth="1"/>
    <col min="9" max="9" width="14.140625" customWidth="1"/>
    <col min="10" max="10" width="1.28515625" customWidth="1"/>
    <col min="11" max="11" width="7.7109375" customWidth="1"/>
    <col min="12" max="12" width="13.7109375" customWidth="1"/>
    <col min="13" max="13" width="5.140625" hidden="1" customWidth="1"/>
    <col min="14" max="14" width="1.28515625" customWidth="1"/>
    <col min="15" max="15" width="15.85546875" customWidth="1"/>
    <col min="16" max="16" width="1.28515625" customWidth="1"/>
    <col min="17" max="17" width="14.140625" customWidth="1"/>
    <col min="18" max="18" width="7.5703125" customWidth="1"/>
    <col min="19" max="19" width="5.140625" hidden="1" customWidth="1"/>
    <col min="20" max="20" width="1.28515625" customWidth="1"/>
    <col min="21" max="21" width="19.5703125" customWidth="1"/>
    <col min="22" max="22" width="1.28515625" customWidth="1"/>
    <col min="23" max="23" width="13.7109375" customWidth="1"/>
    <col min="24" max="25" width="1.28515625" customWidth="1"/>
    <col min="26" max="26" width="21.85546875" customWidth="1"/>
    <col min="27" max="27" width="0.28515625" customWidth="1"/>
  </cols>
  <sheetData>
    <row r="1" spans="1:27" ht="14.85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34" customFormat="1" ht="29.65" customHeight="1" x14ac:dyDescent="0.25">
      <c r="A2" s="86" t="s">
        <v>96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27" s="34" customFormat="1" ht="7.3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1:27" s="34" customFormat="1" ht="29.65" customHeight="1" x14ac:dyDescent="0.25">
      <c r="A4" s="86" t="s">
        <v>36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38"/>
    </row>
    <row r="5" spans="1:27" s="34" customFormat="1" ht="29.65" customHeight="1" x14ac:dyDescent="0.25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38"/>
    </row>
    <row r="6" spans="1:27" ht="59.2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29.65" customHeight="1" x14ac:dyDescent="0.2">
      <c r="A7" s="2"/>
      <c r="B7" s="3" t="s">
        <v>68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22.15" customHeight="1" x14ac:dyDescent="0.2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4.85" customHeight="1" x14ac:dyDescent="0.2">
      <c r="A9" s="90"/>
      <c r="B9" s="90"/>
      <c r="C9" s="90"/>
      <c r="D9" s="90"/>
      <c r="E9" s="90"/>
      <c r="F9" s="90"/>
      <c r="G9" s="90"/>
      <c r="H9" s="90"/>
      <c r="I9" s="90"/>
      <c r="J9" s="90"/>
      <c r="K9" s="74" t="s">
        <v>58</v>
      </c>
      <c r="L9" s="74"/>
      <c r="M9" s="74"/>
      <c r="N9" s="74"/>
      <c r="O9" s="74"/>
      <c r="P9" s="74"/>
      <c r="Q9" s="74"/>
      <c r="R9" s="74"/>
      <c r="S9" s="74"/>
      <c r="T9" s="2"/>
      <c r="U9" s="74" t="s">
        <v>4</v>
      </c>
      <c r="V9" s="74"/>
      <c r="W9" s="74"/>
      <c r="X9" s="74"/>
      <c r="Y9" s="74"/>
      <c r="Z9" s="74"/>
      <c r="AA9" s="2"/>
    </row>
    <row r="10" spans="1:27" ht="44.45" customHeight="1" x14ac:dyDescent="0.2">
      <c r="A10" s="68" t="s">
        <v>69</v>
      </c>
      <c r="B10" s="68"/>
      <c r="C10" s="68"/>
      <c r="E10" s="14" t="s">
        <v>70</v>
      </c>
      <c r="G10" s="14" t="s">
        <v>27</v>
      </c>
      <c r="I10" s="14" t="s">
        <v>41</v>
      </c>
      <c r="K10" s="68" t="s">
        <v>71</v>
      </c>
      <c r="L10" s="68"/>
      <c r="M10" s="68"/>
      <c r="O10" s="6" t="s">
        <v>64</v>
      </c>
      <c r="Q10" s="68" t="s">
        <v>72</v>
      </c>
      <c r="R10" s="68"/>
      <c r="S10" s="68"/>
      <c r="U10" s="6" t="s">
        <v>71</v>
      </c>
      <c r="W10" s="6" t="s">
        <v>64</v>
      </c>
      <c r="Y10" s="68" t="s">
        <v>72</v>
      </c>
      <c r="Z10" s="68"/>
    </row>
    <row r="11" spans="1:27" ht="14.85" customHeight="1" x14ac:dyDescent="0.2">
      <c r="A11" s="7"/>
      <c r="B11" s="7"/>
      <c r="C11" s="7"/>
      <c r="E11" s="7"/>
      <c r="G11" s="7"/>
      <c r="I11" s="7"/>
      <c r="K11" s="7"/>
      <c r="L11" s="7"/>
      <c r="M11" s="7"/>
      <c r="O11" s="7"/>
      <c r="Q11" s="7"/>
      <c r="R11" s="7"/>
      <c r="S11" s="7"/>
      <c r="U11" s="7"/>
      <c r="W11" s="7"/>
      <c r="Y11" s="7"/>
      <c r="Z11" s="7"/>
    </row>
    <row r="12" spans="1:27" ht="29.65" customHeight="1" x14ac:dyDescent="0.2">
      <c r="A12" s="78" t="s">
        <v>45</v>
      </c>
      <c r="B12" s="78"/>
      <c r="C12" s="78"/>
      <c r="E12" s="8" t="s">
        <v>73</v>
      </c>
      <c r="G12" s="8" t="s">
        <v>73</v>
      </c>
      <c r="I12" s="9">
        <v>0</v>
      </c>
      <c r="K12" s="84">
        <v>339271</v>
      </c>
      <c r="L12" s="84"/>
      <c r="M12" s="84"/>
      <c r="N12" s="15"/>
      <c r="O12" s="28">
        <v>0</v>
      </c>
      <c r="P12" s="15"/>
      <c r="Q12" s="84">
        <v>339271</v>
      </c>
      <c r="R12" s="84"/>
      <c r="S12" s="84"/>
      <c r="T12" s="15"/>
      <c r="U12" s="28">
        <v>7440845</v>
      </c>
      <c r="V12" s="15"/>
      <c r="W12" s="84">
        <v>0</v>
      </c>
      <c r="X12" s="84"/>
      <c r="Y12" s="15"/>
      <c r="Z12" s="28">
        <v>7440845</v>
      </c>
    </row>
    <row r="13" spans="1:27" ht="29.65" customHeight="1" x14ac:dyDescent="0.2">
      <c r="A13" s="78" t="s">
        <v>45</v>
      </c>
      <c r="B13" s="78"/>
      <c r="C13" s="78"/>
      <c r="E13" s="8" t="s">
        <v>73</v>
      </c>
      <c r="G13" s="8" t="s">
        <v>73</v>
      </c>
      <c r="I13" s="9">
        <v>0</v>
      </c>
      <c r="K13" s="84">
        <v>1958738</v>
      </c>
      <c r="L13" s="84"/>
      <c r="M13" s="84"/>
      <c r="N13" s="15"/>
      <c r="O13" s="28">
        <v>0</v>
      </c>
      <c r="P13" s="15"/>
      <c r="Q13" s="84">
        <v>1958738</v>
      </c>
      <c r="R13" s="84"/>
      <c r="S13" s="84"/>
      <c r="T13" s="15"/>
      <c r="U13" s="28">
        <v>12601312</v>
      </c>
      <c r="V13" s="15"/>
      <c r="W13" s="84">
        <v>0</v>
      </c>
      <c r="X13" s="84"/>
      <c r="Y13" s="15"/>
      <c r="Z13" s="28">
        <v>12601312</v>
      </c>
    </row>
    <row r="14" spans="1:27" ht="29.65" customHeight="1" x14ac:dyDescent="0.2">
      <c r="A14" s="78" t="s">
        <v>95</v>
      </c>
      <c r="B14" s="78"/>
      <c r="C14" s="78"/>
      <c r="E14" s="8" t="s">
        <v>74</v>
      </c>
      <c r="G14" s="8" t="s">
        <v>74</v>
      </c>
      <c r="I14" s="9">
        <v>0</v>
      </c>
      <c r="K14" s="84">
        <v>96867</v>
      </c>
      <c r="L14" s="84"/>
      <c r="M14" s="84"/>
      <c r="N14" s="15"/>
      <c r="O14" s="28">
        <v>0</v>
      </c>
      <c r="P14" s="15"/>
      <c r="Q14" s="84">
        <v>96867</v>
      </c>
      <c r="R14" s="84"/>
      <c r="S14" s="84"/>
      <c r="T14" s="15"/>
      <c r="U14" s="28">
        <v>2168852</v>
      </c>
      <c r="V14" s="15"/>
      <c r="W14" s="84">
        <v>0</v>
      </c>
      <c r="X14" s="84"/>
      <c r="Y14" s="15"/>
      <c r="Z14" s="28">
        <v>2168852</v>
      </c>
    </row>
    <row r="15" spans="1:27" ht="29.65" customHeight="1" x14ac:dyDescent="0.2">
      <c r="A15" s="78" t="s">
        <v>32</v>
      </c>
      <c r="B15" s="78"/>
      <c r="C15" s="78"/>
      <c r="E15" s="8" t="s">
        <v>75</v>
      </c>
      <c r="G15" s="8" t="s">
        <v>35</v>
      </c>
      <c r="I15" s="9">
        <v>18</v>
      </c>
      <c r="K15" s="84">
        <v>77878800</v>
      </c>
      <c r="L15" s="84"/>
      <c r="M15" s="84"/>
      <c r="N15" s="15"/>
      <c r="O15" s="28">
        <v>0</v>
      </c>
      <c r="P15" s="15"/>
      <c r="Q15" s="84">
        <v>77878800</v>
      </c>
      <c r="R15" s="84"/>
      <c r="S15" s="84"/>
      <c r="T15" s="15"/>
      <c r="U15" s="28">
        <v>756315238</v>
      </c>
      <c r="V15" s="15"/>
      <c r="W15" s="84">
        <v>0</v>
      </c>
      <c r="X15" s="84"/>
      <c r="Y15" s="15"/>
      <c r="Z15" s="28">
        <v>756315238</v>
      </c>
    </row>
    <row r="16" spans="1:27" ht="22.15" customHeight="1" x14ac:dyDescent="0.2">
      <c r="A16" s="67" t="s">
        <v>21</v>
      </c>
      <c r="B16" s="67"/>
      <c r="C16" s="67"/>
      <c r="K16" s="80">
        <f>SUM(K12:M15)</f>
        <v>80273676</v>
      </c>
      <c r="L16" s="80"/>
      <c r="M16" s="80"/>
      <c r="N16" s="15"/>
      <c r="O16" s="32">
        <v>0</v>
      </c>
      <c r="P16" s="15"/>
      <c r="Q16" s="80">
        <f>SUM(Q12:S15)</f>
        <v>80273676</v>
      </c>
      <c r="R16" s="80"/>
      <c r="S16" s="80"/>
      <c r="T16" s="15"/>
      <c r="U16" s="32">
        <f>SUM(U12:U15)</f>
        <v>778526247</v>
      </c>
      <c r="V16" s="15"/>
      <c r="W16" s="80">
        <v>0</v>
      </c>
      <c r="X16" s="80"/>
      <c r="Y16" s="15"/>
      <c r="Z16" s="32">
        <f>SUM(Z12:Z15)</f>
        <v>778526247</v>
      </c>
    </row>
  </sheetData>
  <mergeCells count="35">
    <mergeCell ref="A1:AA1"/>
    <mergeCell ref="A3:AA3"/>
    <mergeCell ref="C7:AA7"/>
    <mergeCell ref="A8:AA8"/>
    <mergeCell ref="A9:J9"/>
    <mergeCell ref="K9:S9"/>
    <mergeCell ref="U9:Z9"/>
    <mergeCell ref="A6:AA6"/>
    <mergeCell ref="Y10:Z10"/>
    <mergeCell ref="A12:C12"/>
    <mergeCell ref="K12:M12"/>
    <mergeCell ref="Q12:S12"/>
    <mergeCell ref="W12:X12"/>
    <mergeCell ref="K14:M14"/>
    <mergeCell ref="Q14:S14"/>
    <mergeCell ref="W14:X14"/>
    <mergeCell ref="A10:C10"/>
    <mergeCell ref="K10:M10"/>
    <mergeCell ref="Q10:S10"/>
    <mergeCell ref="A16:C16"/>
    <mergeCell ref="K16:M16"/>
    <mergeCell ref="Q16:S16"/>
    <mergeCell ref="W16:X16"/>
    <mergeCell ref="A2:AA2"/>
    <mergeCell ref="A5:Z5"/>
    <mergeCell ref="A4:Z4"/>
    <mergeCell ref="A15:C15"/>
    <mergeCell ref="K15:M15"/>
    <mergeCell ref="Q15:S15"/>
    <mergeCell ref="W15:X15"/>
    <mergeCell ref="A13:C13"/>
    <mergeCell ref="K13:M13"/>
    <mergeCell ref="Q13:S13"/>
    <mergeCell ref="W13:X13"/>
    <mergeCell ref="A14:C14"/>
  </mergeCells>
  <pageMargins left="0.39" right="0.39" top="0.39" bottom="0.39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30"/>
  <sheetViews>
    <sheetView rightToLeft="1" workbookViewId="0">
      <selection activeCell="A11" sqref="A11:C12"/>
    </sheetView>
  </sheetViews>
  <sheetFormatPr defaultRowHeight="12.75" x14ac:dyDescent="0.2"/>
  <cols>
    <col min="1" max="1" width="1.28515625" customWidth="1"/>
    <col min="2" max="2" width="31.42578125" customWidth="1"/>
    <col min="3" max="4" width="1.28515625" customWidth="1"/>
    <col min="5" max="5" width="17.42578125" customWidth="1"/>
    <col min="6" max="6" width="1.28515625" customWidth="1"/>
    <col min="7" max="7" width="16.7109375" customWidth="1"/>
    <col min="8" max="8" width="6.28515625" customWidth="1"/>
    <col min="9" max="10" width="1.28515625" customWidth="1"/>
    <col min="11" max="11" width="19" style="15" customWidth="1"/>
    <col min="12" max="12" width="1.28515625" customWidth="1"/>
    <col min="13" max="13" width="18" customWidth="1"/>
    <col min="14" max="15" width="1.28515625" customWidth="1"/>
    <col min="16" max="16" width="20.140625" customWidth="1"/>
    <col min="17" max="17" width="1.28515625" customWidth="1"/>
    <col min="18" max="18" width="22" customWidth="1"/>
    <col min="19" max="19" width="1.28515625" customWidth="1"/>
    <col min="20" max="20" width="24" customWidth="1"/>
    <col min="21" max="21" width="1.28515625" customWidth="1"/>
    <col min="22" max="22" width="21.7109375" customWidth="1"/>
    <col min="23" max="23" width="0.28515625" customWidth="1"/>
  </cols>
  <sheetData>
    <row r="1" spans="1:23" ht="14.85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s="39" customFormat="1" ht="29.65" customHeight="1" x14ac:dyDescent="0.3">
      <c r="A2" s="76" t="s">
        <v>96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3" s="39" customFormat="1" ht="7.35" customHeigh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</row>
    <row r="4" spans="1:23" s="39" customFormat="1" ht="29.65" customHeight="1" x14ac:dyDescent="0.3">
      <c r="A4" s="76" t="s">
        <v>36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40"/>
    </row>
    <row r="5" spans="1:23" s="39" customFormat="1" ht="29.65" customHeight="1" x14ac:dyDescent="0.3">
      <c r="A5" s="76" t="s">
        <v>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40"/>
    </row>
    <row r="6" spans="1:23" ht="29.65" customHeight="1" x14ac:dyDescent="0.2">
      <c r="A6" s="2"/>
      <c r="B6" s="3" t="s">
        <v>76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ht="22.15" customHeight="1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ht="24" customHeight="1" x14ac:dyDescent="0.2">
      <c r="A8" s="71"/>
      <c r="B8" s="73"/>
      <c r="C8" s="73"/>
      <c r="D8" s="71"/>
      <c r="E8" s="74" t="s">
        <v>58</v>
      </c>
      <c r="F8" s="74"/>
      <c r="G8" s="74"/>
      <c r="H8" s="74"/>
      <c r="I8" s="74"/>
      <c r="J8" s="74"/>
      <c r="K8" s="74"/>
      <c r="L8" s="74"/>
      <c r="M8" s="74"/>
      <c r="N8" s="74"/>
      <c r="O8" s="2"/>
      <c r="P8" s="74" t="s">
        <v>4</v>
      </c>
      <c r="Q8" s="74"/>
      <c r="R8" s="74"/>
      <c r="S8" s="74"/>
      <c r="T8" s="74"/>
      <c r="U8" s="74"/>
      <c r="V8" s="74"/>
      <c r="W8" s="2"/>
    </row>
    <row r="9" spans="1:23" ht="44.45" customHeight="1" x14ac:dyDescent="0.2">
      <c r="A9" s="67" t="s">
        <v>69</v>
      </c>
      <c r="B9" s="67"/>
      <c r="C9" s="67"/>
      <c r="E9" s="6" t="s">
        <v>13</v>
      </c>
      <c r="G9" s="68" t="s">
        <v>8</v>
      </c>
      <c r="H9" s="68"/>
      <c r="J9" s="68" t="s">
        <v>77</v>
      </c>
      <c r="K9" s="68"/>
      <c r="M9" s="68" t="s">
        <v>78</v>
      </c>
      <c r="N9" s="68"/>
      <c r="P9" s="6" t="s">
        <v>13</v>
      </c>
      <c r="R9" s="6" t="s">
        <v>8</v>
      </c>
      <c r="T9" s="6" t="s">
        <v>77</v>
      </c>
      <c r="V9" s="6" t="s">
        <v>78</v>
      </c>
    </row>
    <row r="10" spans="1:23" ht="14.85" customHeight="1" x14ac:dyDescent="0.2">
      <c r="A10" s="7"/>
      <c r="B10" s="7"/>
      <c r="C10" s="7"/>
      <c r="E10" s="7"/>
      <c r="G10" s="7"/>
      <c r="H10" s="7"/>
      <c r="J10" s="7"/>
      <c r="K10" s="45"/>
      <c r="M10" s="7"/>
      <c r="N10" s="7"/>
      <c r="P10" s="7"/>
      <c r="R10" s="7"/>
      <c r="T10" s="7"/>
      <c r="V10" s="7"/>
    </row>
    <row r="11" spans="1:23" ht="29.65" customHeight="1" x14ac:dyDescent="0.2">
      <c r="A11" s="78" t="s">
        <v>16</v>
      </c>
      <c r="B11" s="78"/>
      <c r="C11" s="78"/>
      <c r="E11" s="29">
        <v>0</v>
      </c>
      <c r="F11" s="48"/>
      <c r="G11" s="84">
        <v>0</v>
      </c>
      <c r="H11" s="84"/>
      <c r="I11" s="48"/>
      <c r="J11" s="84">
        <v>0</v>
      </c>
      <c r="K11" s="84"/>
      <c r="L11" s="48"/>
      <c r="M11" s="84">
        <f t="shared" ref="M11:M16" si="0">G11-J11</f>
        <v>0</v>
      </c>
      <c r="N11" s="84"/>
      <c r="O11" s="48"/>
      <c r="P11" s="29">
        <v>24011790</v>
      </c>
      <c r="Q11" s="48"/>
      <c r="R11" s="29">
        <v>49506841548</v>
      </c>
      <c r="S11" s="48"/>
      <c r="T11" s="29">
        <f t="shared" ref="T11:T16" si="1">R11-V11</f>
        <v>48677617686</v>
      </c>
      <c r="U11" s="48"/>
      <c r="V11" s="29">
        <v>829223862</v>
      </c>
    </row>
    <row r="12" spans="1:23" ht="29.65" customHeight="1" x14ac:dyDescent="0.2">
      <c r="A12" s="78" t="s">
        <v>17</v>
      </c>
      <c r="B12" s="78"/>
      <c r="C12" s="78"/>
      <c r="E12" s="29">
        <v>0</v>
      </c>
      <c r="F12" s="48"/>
      <c r="G12" s="84">
        <v>0</v>
      </c>
      <c r="H12" s="84"/>
      <c r="I12" s="48"/>
      <c r="J12" s="84">
        <v>0</v>
      </c>
      <c r="K12" s="84"/>
      <c r="L12" s="48"/>
      <c r="M12" s="84">
        <f t="shared" si="0"/>
        <v>0</v>
      </c>
      <c r="N12" s="84"/>
      <c r="O12" s="48"/>
      <c r="P12" s="29">
        <v>6334290</v>
      </c>
      <c r="Q12" s="48"/>
      <c r="R12" s="29">
        <v>165689276026</v>
      </c>
      <c r="S12" s="48"/>
      <c r="T12" s="29">
        <f t="shared" si="1"/>
        <v>165305719613</v>
      </c>
      <c r="U12" s="48"/>
      <c r="V12" s="29">
        <v>383556413</v>
      </c>
    </row>
    <row r="13" spans="1:23" ht="29.65" customHeight="1" x14ac:dyDescent="0.2">
      <c r="A13" s="78" t="s">
        <v>79</v>
      </c>
      <c r="B13" s="78"/>
      <c r="C13" s="78"/>
      <c r="E13" s="29">
        <v>0</v>
      </c>
      <c r="F13" s="48"/>
      <c r="G13" s="84">
        <v>0</v>
      </c>
      <c r="H13" s="84"/>
      <c r="I13" s="48"/>
      <c r="J13" s="84">
        <v>0</v>
      </c>
      <c r="K13" s="84"/>
      <c r="L13" s="48"/>
      <c r="M13" s="84">
        <f t="shared" si="0"/>
        <v>0</v>
      </c>
      <c r="N13" s="84"/>
      <c r="O13" s="48"/>
      <c r="P13" s="29">
        <v>14200000</v>
      </c>
      <c r="Q13" s="48"/>
      <c r="R13" s="29">
        <v>408003085419</v>
      </c>
      <c r="S13" s="48"/>
      <c r="T13" s="29">
        <f t="shared" si="1"/>
        <v>407737336175</v>
      </c>
      <c r="U13" s="48"/>
      <c r="V13" s="29">
        <v>265749244</v>
      </c>
    </row>
    <row r="14" spans="1:23" ht="29.65" customHeight="1" x14ac:dyDescent="0.2">
      <c r="A14" s="78" t="s">
        <v>18</v>
      </c>
      <c r="B14" s="78"/>
      <c r="C14" s="78"/>
      <c r="E14" s="29">
        <v>155000</v>
      </c>
      <c r="F14" s="48"/>
      <c r="G14" s="84">
        <v>8370600245</v>
      </c>
      <c r="H14" s="84"/>
      <c r="I14" s="48"/>
      <c r="J14" s="84">
        <v>8335059810</v>
      </c>
      <c r="K14" s="84"/>
      <c r="L14" s="48"/>
      <c r="M14" s="84">
        <f t="shared" si="0"/>
        <v>35540435</v>
      </c>
      <c r="N14" s="84"/>
      <c r="O14" s="48"/>
      <c r="P14" s="29">
        <v>155000</v>
      </c>
      <c r="Q14" s="48"/>
      <c r="R14" s="29">
        <v>8370600245</v>
      </c>
      <c r="S14" s="48"/>
      <c r="T14" s="29">
        <f t="shared" si="1"/>
        <v>8335059810</v>
      </c>
      <c r="U14" s="48"/>
      <c r="V14" s="29">
        <v>35540435</v>
      </c>
    </row>
    <row r="15" spans="1:23" ht="29.65" customHeight="1" x14ac:dyDescent="0.2">
      <c r="A15" s="78" t="s">
        <v>19</v>
      </c>
      <c r="B15" s="78"/>
      <c r="C15" s="78"/>
      <c r="E15" s="29">
        <v>37871610</v>
      </c>
      <c r="F15" s="48"/>
      <c r="G15" s="84">
        <v>554746269479</v>
      </c>
      <c r="H15" s="84"/>
      <c r="I15" s="48"/>
      <c r="J15" s="84">
        <v>507681964889</v>
      </c>
      <c r="K15" s="84"/>
      <c r="L15" s="48"/>
      <c r="M15" s="84">
        <f t="shared" si="0"/>
        <v>47064304590</v>
      </c>
      <c r="N15" s="84"/>
      <c r="O15" s="48"/>
      <c r="P15" s="29">
        <v>102104811</v>
      </c>
      <c r="Q15" s="48"/>
      <c r="R15" s="29">
        <v>1433178820352</v>
      </c>
      <c r="S15" s="48"/>
      <c r="T15" s="29">
        <f t="shared" si="1"/>
        <v>1366807963403</v>
      </c>
      <c r="U15" s="48"/>
      <c r="V15" s="29">
        <v>66370856949</v>
      </c>
    </row>
    <row r="16" spans="1:23" ht="29.65" customHeight="1" x14ac:dyDescent="0.2">
      <c r="A16" s="77" t="s">
        <v>20</v>
      </c>
      <c r="B16" s="77"/>
      <c r="C16" s="77"/>
      <c r="E16" s="31">
        <v>0</v>
      </c>
      <c r="F16" s="48"/>
      <c r="G16" s="79">
        <v>0</v>
      </c>
      <c r="H16" s="79"/>
      <c r="I16" s="48"/>
      <c r="J16" s="79">
        <v>0</v>
      </c>
      <c r="K16" s="79"/>
      <c r="L16" s="48"/>
      <c r="M16" s="84">
        <f t="shared" si="0"/>
        <v>0</v>
      </c>
      <c r="N16" s="84"/>
      <c r="O16" s="48"/>
      <c r="P16" s="31">
        <v>44910432</v>
      </c>
      <c r="Q16" s="48"/>
      <c r="R16" s="31">
        <v>291645397311</v>
      </c>
      <c r="S16" s="48"/>
      <c r="T16" s="29">
        <f t="shared" si="1"/>
        <v>306578707933</v>
      </c>
      <c r="U16" s="48"/>
      <c r="V16" s="31">
        <v>-14933310622</v>
      </c>
    </row>
    <row r="17" spans="1:22" ht="29.65" customHeight="1" x14ac:dyDescent="0.2">
      <c r="A17" s="67" t="s">
        <v>21</v>
      </c>
      <c r="B17" s="67"/>
      <c r="C17" s="67"/>
      <c r="D17" s="12"/>
      <c r="E17" s="32">
        <f>SUM(E11:E16)</f>
        <v>38026610</v>
      </c>
      <c r="F17" s="37"/>
      <c r="G17" s="80">
        <f>SUM(G11:H16)</f>
        <v>563116869724</v>
      </c>
      <c r="H17" s="80"/>
      <c r="I17" s="37"/>
      <c r="J17" s="80">
        <f>SUM(J11:K16)</f>
        <v>516017024699</v>
      </c>
      <c r="K17" s="80"/>
      <c r="L17" s="37"/>
      <c r="M17" s="80">
        <f>SUM(M11:N16)</f>
        <v>47099845025</v>
      </c>
      <c r="N17" s="80"/>
      <c r="O17" s="37"/>
      <c r="P17" s="32">
        <f>SUM(P11:P16)</f>
        <v>191716323</v>
      </c>
      <c r="Q17" s="37"/>
      <c r="R17" s="32">
        <f>SUM(R11:R16)</f>
        <v>2356394020901</v>
      </c>
      <c r="S17" s="37"/>
      <c r="T17" s="32">
        <f>SUM(T11:T16)</f>
        <v>2303442404620</v>
      </c>
      <c r="U17" s="37"/>
      <c r="V17" s="32">
        <f>SUM(V11:V16)</f>
        <v>52951616281</v>
      </c>
    </row>
    <row r="18" spans="1:22" ht="33.75" customHeight="1" x14ac:dyDescent="0.2">
      <c r="A18" s="91" t="s">
        <v>80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</row>
    <row r="21" spans="1:22" x14ac:dyDescent="0.2">
      <c r="K21" s="46"/>
    </row>
    <row r="22" spans="1:22" x14ac:dyDescent="0.2">
      <c r="K22" s="46"/>
      <c r="V22" s="47"/>
    </row>
    <row r="23" spans="1:22" x14ac:dyDescent="0.2">
      <c r="K23" s="46"/>
      <c r="P23" s="36"/>
    </row>
    <row r="24" spans="1:22" x14ac:dyDescent="0.2">
      <c r="K24" s="46"/>
      <c r="P24" s="36"/>
    </row>
    <row r="25" spans="1:22" x14ac:dyDescent="0.2">
      <c r="K25" s="46"/>
      <c r="P25" s="36"/>
    </row>
    <row r="26" spans="1:22" x14ac:dyDescent="0.2">
      <c r="K26" s="46"/>
      <c r="P26" s="36"/>
    </row>
    <row r="27" spans="1:22" x14ac:dyDescent="0.2">
      <c r="K27" s="46"/>
      <c r="P27" s="36"/>
      <c r="V27" s="46"/>
    </row>
    <row r="28" spans="1:22" x14ac:dyDescent="0.2">
      <c r="K28" s="46"/>
    </row>
    <row r="29" spans="1:22" x14ac:dyDescent="0.2">
      <c r="K29" s="46"/>
    </row>
    <row r="30" spans="1:22" x14ac:dyDescent="0.2">
      <c r="K30" s="46"/>
    </row>
  </sheetData>
  <mergeCells count="43">
    <mergeCell ref="A8:D8"/>
    <mergeCell ref="E8:N8"/>
    <mergeCell ref="P8:V8"/>
    <mergeCell ref="A4:V4"/>
    <mergeCell ref="A5:V5"/>
    <mergeCell ref="A1:W1"/>
    <mergeCell ref="A3:W3"/>
    <mergeCell ref="A2:W2"/>
    <mergeCell ref="C6:W6"/>
    <mergeCell ref="A7:W7"/>
    <mergeCell ref="A9:C9"/>
    <mergeCell ref="G9:H9"/>
    <mergeCell ref="J9:K9"/>
    <mergeCell ref="M9:N9"/>
    <mergeCell ref="A11:C11"/>
    <mergeCell ref="G11:H11"/>
    <mergeCell ref="J11:K11"/>
    <mergeCell ref="M11:N11"/>
    <mergeCell ref="A12:C12"/>
    <mergeCell ref="G12:H12"/>
    <mergeCell ref="J12:K12"/>
    <mergeCell ref="M12:N12"/>
    <mergeCell ref="A13:C13"/>
    <mergeCell ref="G13:H13"/>
    <mergeCell ref="J13:K13"/>
    <mergeCell ref="M13:N13"/>
    <mergeCell ref="A16:C16"/>
    <mergeCell ref="G16:H16"/>
    <mergeCell ref="J16:K16"/>
    <mergeCell ref="M16:N16"/>
    <mergeCell ref="A14:C14"/>
    <mergeCell ref="G14:H14"/>
    <mergeCell ref="J14:K14"/>
    <mergeCell ref="M14:N14"/>
    <mergeCell ref="A15:C15"/>
    <mergeCell ref="G15:H15"/>
    <mergeCell ref="J15:K15"/>
    <mergeCell ref="M15:N15"/>
    <mergeCell ref="A17:C17"/>
    <mergeCell ref="G17:H17"/>
    <mergeCell ref="J17:K17"/>
    <mergeCell ref="M17:N17"/>
    <mergeCell ref="A18:V18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3"/>
  <sheetViews>
    <sheetView rightToLeft="1" workbookViewId="0">
      <selection activeCell="A11" sqref="A11:C12"/>
    </sheetView>
  </sheetViews>
  <sheetFormatPr defaultRowHeight="12.75" x14ac:dyDescent="0.2"/>
  <cols>
    <col min="1" max="1" width="1.28515625" customWidth="1"/>
    <col min="2" max="2" width="28.28515625" customWidth="1"/>
    <col min="3" max="4" width="1.28515625" customWidth="1"/>
    <col min="5" max="5" width="16.7109375" customWidth="1"/>
    <col min="6" max="6" width="1.28515625" customWidth="1"/>
    <col min="7" max="7" width="16.7109375" customWidth="1"/>
    <col min="8" max="8" width="8.140625" customWidth="1"/>
    <col min="9" max="10" width="1.28515625" customWidth="1"/>
    <col min="11" max="11" width="22.85546875" customWidth="1"/>
    <col min="12" max="12" width="1.28515625" customWidth="1"/>
    <col min="13" max="13" width="18" customWidth="1"/>
    <col min="14" max="14" width="6" customWidth="1"/>
    <col min="15" max="16" width="1.28515625" customWidth="1"/>
    <col min="17" max="17" width="17.85546875" customWidth="1"/>
    <col min="18" max="18" width="1.28515625" customWidth="1"/>
    <col min="19" max="19" width="25.140625" customWidth="1"/>
    <col min="20" max="20" width="1.28515625" customWidth="1"/>
    <col min="21" max="21" width="24.28515625" customWidth="1"/>
    <col min="22" max="22" width="1.28515625" customWidth="1"/>
    <col min="23" max="23" width="22.42578125" customWidth="1"/>
    <col min="24" max="24" width="0.28515625" customWidth="1"/>
  </cols>
  <sheetData>
    <row r="1" spans="1:24" ht="14.85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s="39" customFormat="1" ht="29.65" customHeight="1" x14ac:dyDescent="0.3">
      <c r="A2" s="92"/>
      <c r="B2" s="92"/>
      <c r="C2" s="92"/>
      <c r="D2" s="92"/>
      <c r="E2" s="92"/>
      <c r="F2" s="92"/>
      <c r="G2" s="92"/>
      <c r="H2" s="76" t="s">
        <v>96</v>
      </c>
      <c r="I2" s="76"/>
      <c r="J2" s="76"/>
      <c r="K2" s="76"/>
      <c r="L2" s="76"/>
      <c r="M2" s="76"/>
      <c r="N2" s="76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s="39" customFormat="1" ht="7.35" customHeigh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</row>
    <row r="4" spans="1:24" s="39" customFormat="1" ht="29.65" customHeight="1" x14ac:dyDescent="0.3">
      <c r="A4" s="92"/>
      <c r="B4" s="92"/>
      <c r="C4" s="92"/>
      <c r="D4" s="92"/>
      <c r="E4" s="92"/>
      <c r="F4" s="92"/>
      <c r="G4" s="92"/>
      <c r="H4" s="92"/>
      <c r="I4" s="92"/>
      <c r="J4" s="92"/>
      <c r="K4" s="76" t="s">
        <v>36</v>
      </c>
      <c r="L4" s="76"/>
      <c r="M4" s="76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</row>
    <row r="5" spans="1:24" s="39" customFormat="1" ht="29.65" customHeight="1" x14ac:dyDescent="0.3">
      <c r="A5" s="92"/>
      <c r="B5" s="92"/>
      <c r="C5" s="92"/>
      <c r="D5" s="92"/>
      <c r="E5" s="92"/>
      <c r="F5" s="92"/>
      <c r="G5" s="92"/>
      <c r="H5" s="92"/>
      <c r="I5" s="92"/>
      <c r="J5" s="92"/>
      <c r="K5" s="76" t="s">
        <v>1</v>
      </c>
      <c r="L5" s="76"/>
      <c r="M5" s="76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</row>
    <row r="6" spans="1:24" ht="29.65" customHeight="1" x14ac:dyDescent="0.2">
      <c r="A6" s="2"/>
      <c r="B6" s="13" t="s">
        <v>81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4" ht="22.15" customHeight="1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</row>
    <row r="8" spans="1:24" ht="24" customHeight="1" x14ac:dyDescent="0.2">
      <c r="A8" s="71"/>
      <c r="B8" s="73"/>
      <c r="C8" s="73"/>
      <c r="D8" s="71"/>
      <c r="E8" s="74" t="s">
        <v>58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2"/>
      <c r="Q8" s="74" t="s">
        <v>4</v>
      </c>
      <c r="R8" s="74"/>
      <c r="S8" s="74"/>
      <c r="T8" s="74"/>
      <c r="U8" s="74"/>
      <c r="V8" s="74"/>
      <c r="W8" s="74"/>
      <c r="X8" s="2"/>
    </row>
    <row r="9" spans="1:24" ht="44.45" customHeight="1" x14ac:dyDescent="0.2">
      <c r="A9" s="67" t="s">
        <v>69</v>
      </c>
      <c r="B9" s="67"/>
      <c r="C9" s="67"/>
      <c r="E9" s="14" t="s">
        <v>13</v>
      </c>
      <c r="G9" s="68" t="s">
        <v>8</v>
      </c>
      <c r="H9" s="68"/>
      <c r="J9" s="68" t="s">
        <v>77</v>
      </c>
      <c r="K9" s="68"/>
      <c r="M9" s="68" t="s">
        <v>82</v>
      </c>
      <c r="N9" s="68"/>
      <c r="O9" s="68"/>
      <c r="Q9" s="14" t="s">
        <v>13</v>
      </c>
      <c r="S9" s="14" t="s">
        <v>8</v>
      </c>
      <c r="U9" s="14" t="s">
        <v>77</v>
      </c>
      <c r="W9" s="14" t="s">
        <v>83</v>
      </c>
    </row>
    <row r="10" spans="1:24" ht="14.85" customHeight="1" x14ac:dyDescent="0.2">
      <c r="A10" s="7"/>
      <c r="B10" s="7"/>
      <c r="C10" s="7"/>
      <c r="E10" s="7"/>
      <c r="G10" s="7"/>
      <c r="H10" s="7"/>
      <c r="J10" s="7"/>
      <c r="K10" s="7"/>
      <c r="M10" s="7"/>
      <c r="N10" s="7"/>
      <c r="O10" s="7"/>
      <c r="Q10" s="7"/>
      <c r="S10" s="7"/>
      <c r="U10" s="7"/>
      <c r="W10" s="7"/>
    </row>
    <row r="11" spans="1:24" ht="29.65" customHeight="1" x14ac:dyDescent="0.2">
      <c r="A11" s="78" t="s">
        <v>16</v>
      </c>
      <c r="B11" s="78"/>
      <c r="C11" s="78"/>
      <c r="E11" s="29">
        <v>3545504579</v>
      </c>
      <c r="F11" s="48"/>
      <c r="G11" s="84">
        <v>7276931730797</v>
      </c>
      <c r="H11" s="84"/>
      <c r="I11" s="48"/>
      <c r="J11" s="84">
        <f t="shared" ref="J11:J16" si="0">G11-M11</f>
        <v>7402085213172</v>
      </c>
      <c r="K11" s="84"/>
      <c r="L11" s="48"/>
      <c r="M11" s="84">
        <v>-125153482375</v>
      </c>
      <c r="N11" s="84"/>
      <c r="O11" s="84"/>
      <c r="P11" s="48"/>
      <c r="Q11" s="29">
        <v>3545504579</v>
      </c>
      <c r="R11" s="48"/>
      <c r="S11" s="29">
        <v>7276931730797</v>
      </c>
      <c r="T11" s="48"/>
      <c r="U11" s="29">
        <f t="shared" ref="U11:U16" si="1">S11-W11</f>
        <v>7198912952696</v>
      </c>
      <c r="V11" s="48"/>
      <c r="W11" s="29">
        <v>78018778101</v>
      </c>
    </row>
    <row r="12" spans="1:24" ht="29.65" customHeight="1" x14ac:dyDescent="0.2">
      <c r="A12" s="78" t="s">
        <v>17</v>
      </c>
      <c r="B12" s="78"/>
      <c r="C12" s="78"/>
      <c r="E12" s="29">
        <v>106000</v>
      </c>
      <c r="F12" s="48"/>
      <c r="G12" s="84">
        <v>2943068071</v>
      </c>
      <c r="H12" s="84"/>
      <c r="I12" s="48"/>
      <c r="J12" s="84">
        <f t="shared" si="0"/>
        <v>2871001586</v>
      </c>
      <c r="K12" s="84"/>
      <c r="L12" s="48"/>
      <c r="M12" s="84">
        <v>72066485</v>
      </c>
      <c r="N12" s="84"/>
      <c r="O12" s="84"/>
      <c r="P12" s="48"/>
      <c r="Q12" s="29">
        <v>106000</v>
      </c>
      <c r="R12" s="48"/>
      <c r="S12" s="29">
        <v>2943068071</v>
      </c>
      <c r="T12" s="48"/>
      <c r="U12" s="29">
        <f t="shared" si="1"/>
        <v>2787474553</v>
      </c>
      <c r="V12" s="48"/>
      <c r="W12" s="29">
        <v>155593518</v>
      </c>
    </row>
    <row r="13" spans="1:24" ht="29.65" customHeight="1" x14ac:dyDescent="0.2">
      <c r="A13" s="78" t="s">
        <v>18</v>
      </c>
      <c r="B13" s="78"/>
      <c r="C13" s="78"/>
      <c r="E13" s="29">
        <v>5871000</v>
      </c>
      <c r="F13" s="48"/>
      <c r="G13" s="84">
        <v>317062604612</v>
      </c>
      <c r="H13" s="84"/>
      <c r="I13" s="48"/>
      <c r="J13" s="84">
        <f t="shared" si="0"/>
        <v>315770014028</v>
      </c>
      <c r="K13" s="84"/>
      <c r="L13" s="48"/>
      <c r="M13" s="84">
        <v>1292590584</v>
      </c>
      <c r="N13" s="84"/>
      <c r="O13" s="84"/>
      <c r="P13" s="48"/>
      <c r="Q13" s="29">
        <v>5871000</v>
      </c>
      <c r="R13" s="48"/>
      <c r="S13" s="29">
        <v>317062604612</v>
      </c>
      <c r="T13" s="48"/>
      <c r="U13" s="29">
        <f t="shared" si="1"/>
        <v>315770014028</v>
      </c>
      <c r="V13" s="48"/>
      <c r="W13" s="29">
        <v>1292590584</v>
      </c>
    </row>
    <row r="14" spans="1:24" ht="29.65" customHeight="1" x14ac:dyDescent="0.2">
      <c r="A14" s="78" t="s">
        <v>19</v>
      </c>
      <c r="B14" s="78"/>
      <c r="C14" s="78"/>
      <c r="E14" s="29">
        <v>0</v>
      </c>
      <c r="F14" s="48"/>
      <c r="G14" s="84">
        <v>0</v>
      </c>
      <c r="H14" s="84"/>
      <c r="I14" s="48"/>
      <c r="J14" s="84">
        <f t="shared" si="0"/>
        <v>38409544827</v>
      </c>
      <c r="K14" s="84"/>
      <c r="L14" s="48"/>
      <c r="M14" s="84">
        <v>-38409544827</v>
      </c>
      <c r="N14" s="84"/>
      <c r="O14" s="84"/>
      <c r="P14" s="48"/>
      <c r="Q14" s="29">
        <v>0</v>
      </c>
      <c r="R14" s="48"/>
      <c r="S14" s="29">
        <v>0</v>
      </c>
      <c r="T14" s="48"/>
      <c r="U14" s="29">
        <f t="shared" si="1"/>
        <v>0</v>
      </c>
      <c r="V14" s="48"/>
      <c r="W14" s="29">
        <v>0</v>
      </c>
    </row>
    <row r="15" spans="1:24" ht="29.65" customHeight="1" x14ac:dyDescent="0.2">
      <c r="A15" s="78" t="s">
        <v>32</v>
      </c>
      <c r="B15" s="78"/>
      <c r="C15" s="78"/>
      <c r="E15" s="29">
        <v>5000</v>
      </c>
      <c r="F15" s="48"/>
      <c r="G15" s="84">
        <v>4921429378</v>
      </c>
      <c r="H15" s="84"/>
      <c r="I15" s="48"/>
      <c r="J15" s="84">
        <f t="shared" si="0"/>
        <v>4921429378</v>
      </c>
      <c r="K15" s="84"/>
      <c r="L15" s="48"/>
      <c r="M15" s="84">
        <v>0</v>
      </c>
      <c r="N15" s="84"/>
      <c r="O15" s="84"/>
      <c r="P15" s="48"/>
      <c r="Q15" s="29">
        <v>5000</v>
      </c>
      <c r="R15" s="48"/>
      <c r="S15" s="29">
        <v>4921429378</v>
      </c>
      <c r="T15" s="48"/>
      <c r="U15" s="29">
        <f t="shared" si="1"/>
        <v>4847433064</v>
      </c>
      <c r="V15" s="48"/>
      <c r="W15" s="29">
        <v>73996314</v>
      </c>
    </row>
    <row r="16" spans="1:24" ht="29.65" customHeight="1" x14ac:dyDescent="0.2">
      <c r="A16" s="77" t="s">
        <v>20</v>
      </c>
      <c r="B16" s="77"/>
      <c r="C16" s="77"/>
      <c r="E16" s="31">
        <v>2471353970</v>
      </c>
      <c r="F16" s="48"/>
      <c r="G16" s="79">
        <v>20422564377927</v>
      </c>
      <c r="H16" s="79"/>
      <c r="I16" s="48"/>
      <c r="J16" s="84">
        <f t="shared" si="0"/>
        <v>19158937735574</v>
      </c>
      <c r="K16" s="84"/>
      <c r="L16" s="48"/>
      <c r="M16" s="79">
        <v>1263626642353</v>
      </c>
      <c r="N16" s="79"/>
      <c r="O16" s="79"/>
      <c r="P16" s="48"/>
      <c r="Q16" s="31">
        <v>2471353970</v>
      </c>
      <c r="R16" s="48"/>
      <c r="S16" s="31">
        <v>20422564377927</v>
      </c>
      <c r="T16" s="48"/>
      <c r="U16" s="29">
        <f t="shared" si="1"/>
        <v>17023238241185</v>
      </c>
      <c r="V16" s="48"/>
      <c r="W16" s="31">
        <v>3399326136742</v>
      </c>
    </row>
    <row r="17" spans="1:23" ht="29.65" customHeight="1" x14ac:dyDescent="0.2">
      <c r="A17" s="67" t="s">
        <v>21</v>
      </c>
      <c r="B17" s="67"/>
      <c r="C17" s="67"/>
      <c r="D17" s="12"/>
      <c r="E17" s="33">
        <f>SUM(E11:E16)</f>
        <v>6022840549</v>
      </c>
      <c r="F17" s="49"/>
      <c r="G17" s="80">
        <f>SUM(G11:H16)</f>
        <v>28024423210785</v>
      </c>
      <c r="H17" s="80"/>
      <c r="I17" s="49"/>
      <c r="J17" s="80">
        <f>SUM(J11:K16)</f>
        <v>26922994938565</v>
      </c>
      <c r="K17" s="80"/>
      <c r="L17" s="49"/>
      <c r="M17" s="80">
        <f>SUM(M11:O16)</f>
        <v>1101428272220</v>
      </c>
      <c r="N17" s="80"/>
      <c r="O17" s="80"/>
      <c r="P17" s="49"/>
      <c r="Q17" s="33">
        <f>SUM(Q11:Q16)</f>
        <v>6022840549</v>
      </c>
      <c r="R17" s="49"/>
      <c r="S17" s="33">
        <f>SUM(S11:S16)</f>
        <v>28024423210785</v>
      </c>
      <c r="T17" s="49"/>
      <c r="U17" s="33">
        <f>SUM(U11:U16)</f>
        <v>24545556115526</v>
      </c>
      <c r="V17" s="49"/>
      <c r="W17" s="33">
        <f>SUM(W11:W16)</f>
        <v>3478867095259</v>
      </c>
    </row>
    <row r="18" spans="1:23" ht="33.75" customHeight="1" x14ac:dyDescent="0.2">
      <c r="A18" s="91" t="s">
        <v>80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</row>
    <row r="26" spans="1:23" x14ac:dyDescent="0.2">
      <c r="K26" s="46"/>
    </row>
    <row r="27" spans="1:23" x14ac:dyDescent="0.2">
      <c r="K27" s="46"/>
    </row>
    <row r="28" spans="1:23" x14ac:dyDescent="0.2">
      <c r="K28" s="46"/>
    </row>
    <row r="29" spans="1:23" x14ac:dyDescent="0.2">
      <c r="K29" s="46"/>
    </row>
    <row r="30" spans="1:23" x14ac:dyDescent="0.2">
      <c r="K30" s="46"/>
    </row>
    <row r="31" spans="1:23" x14ac:dyDescent="0.2">
      <c r="K31" s="46"/>
    </row>
    <row r="32" spans="1:23" x14ac:dyDescent="0.2">
      <c r="K32" s="46"/>
    </row>
    <row r="33" spans="11:11" x14ac:dyDescent="0.2">
      <c r="K33" s="46"/>
    </row>
    <row r="34" spans="11:11" x14ac:dyDescent="0.2">
      <c r="K34" s="46"/>
    </row>
    <row r="35" spans="11:11" x14ac:dyDescent="0.2">
      <c r="K35" s="46"/>
    </row>
    <row r="36" spans="11:11" x14ac:dyDescent="0.2">
      <c r="K36" s="46"/>
    </row>
    <row r="37" spans="11:11" x14ac:dyDescent="0.2">
      <c r="K37" s="46"/>
    </row>
    <row r="38" spans="11:11" x14ac:dyDescent="0.2">
      <c r="K38" s="46"/>
    </row>
    <row r="39" spans="11:11" x14ac:dyDescent="0.2">
      <c r="K39" s="46"/>
    </row>
    <row r="40" spans="11:11" x14ac:dyDescent="0.2">
      <c r="K40" s="46"/>
    </row>
    <row r="41" spans="11:11" x14ac:dyDescent="0.2">
      <c r="K41" s="46"/>
    </row>
    <row r="42" spans="11:11" x14ac:dyDescent="0.2">
      <c r="K42" s="46"/>
    </row>
    <row r="43" spans="11:11" x14ac:dyDescent="0.2">
      <c r="K43" s="46"/>
    </row>
  </sheetData>
  <mergeCells count="46">
    <mergeCell ref="A1:X1"/>
    <mergeCell ref="A2:G2"/>
    <mergeCell ref="H2:N2"/>
    <mergeCell ref="O2:X2"/>
    <mergeCell ref="A3:X3"/>
    <mergeCell ref="A8:D8"/>
    <mergeCell ref="E8:O8"/>
    <mergeCell ref="Q8:W8"/>
    <mergeCell ref="A4:J5"/>
    <mergeCell ref="K4:M4"/>
    <mergeCell ref="N4:X5"/>
    <mergeCell ref="K5:M5"/>
    <mergeCell ref="A7:X7"/>
    <mergeCell ref="A9:C9"/>
    <mergeCell ref="G9:H9"/>
    <mergeCell ref="J9:K9"/>
    <mergeCell ref="M9:O9"/>
    <mergeCell ref="A11:C11"/>
    <mergeCell ref="G11:H11"/>
    <mergeCell ref="J11:K11"/>
    <mergeCell ref="M11:O11"/>
    <mergeCell ref="A14:C14"/>
    <mergeCell ref="G14:H14"/>
    <mergeCell ref="J14:K14"/>
    <mergeCell ref="M14:O14"/>
    <mergeCell ref="A12:C12"/>
    <mergeCell ref="G12:H12"/>
    <mergeCell ref="J12:K12"/>
    <mergeCell ref="M12:O12"/>
    <mergeCell ref="A13:C13"/>
    <mergeCell ref="G13:H13"/>
    <mergeCell ref="J13:K13"/>
    <mergeCell ref="M13:O13"/>
    <mergeCell ref="A15:C15"/>
    <mergeCell ref="G15:H15"/>
    <mergeCell ref="J15:K15"/>
    <mergeCell ref="M15:O15"/>
    <mergeCell ref="A16:C16"/>
    <mergeCell ref="G16:H16"/>
    <mergeCell ref="J16:K16"/>
    <mergeCell ref="M16:O16"/>
    <mergeCell ref="A17:C17"/>
    <mergeCell ref="G17:H17"/>
    <mergeCell ref="J17:K17"/>
    <mergeCell ref="M17:O17"/>
    <mergeCell ref="A18:W18"/>
  </mergeCells>
  <pageMargins left="0.39" right="0.39" top="0.39" bottom="0.3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'0'!Print_Area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Farahani</dc:creator>
  <dc:description/>
  <cp:lastModifiedBy>Masomeh Farahani</cp:lastModifiedBy>
  <dcterms:created xsi:type="dcterms:W3CDTF">2025-01-20T10:11:32Z</dcterms:created>
  <dcterms:modified xsi:type="dcterms:W3CDTF">2025-01-26T11:35:17Z</dcterms:modified>
</cp:coreProperties>
</file>