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13_ncr:1_{9ACBE054-0EDC-482D-AF0A-D3CF39DC79CF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0" sheetId="1" r:id="rId1"/>
    <sheet name="سهام" sheetId="2" r:id="rId2"/>
    <sheet name="واحدهای صندوق" sheetId="16" r:id="rId3"/>
    <sheet name="اوراق" sheetId="4" r:id="rId4"/>
    <sheet name="سپرده" sheetId="6" r:id="rId5"/>
    <sheet name="درآمدها" sheetId="8" r:id="rId6"/>
    <sheet name="درآمد سرمایه گذاری در سهام " sheetId="13" r:id="rId7"/>
    <sheet name="درآمد سرمایه گذاری در صندوق" sheetId="18" r:id="rId8"/>
    <sheet name="درآمد سرمایه‌گذاری اوراق بهادار" sheetId="14" r:id="rId9"/>
    <sheet name="درآمد سپرده بانکی" sheetId="17" r:id="rId10"/>
    <sheet name="درآمد سود سهام" sheetId="22" r:id="rId11"/>
    <sheet name="سود اوراق بهادار" sheetId="19" r:id="rId12"/>
    <sheet name="سود سپرده بانکی" sheetId="21" r:id="rId13"/>
    <sheet name="درآمد ناشی ازفروش" sheetId="11" r:id="rId14"/>
    <sheet name="درآمد ناشی از تغییر قیمت اوراق" sheetId="12" r:id="rId15"/>
  </sheets>
  <definedNames>
    <definedName name="_xlnm.Print_Area" localSheetId="0">'0'!$A$1:$E$6</definedName>
    <definedName name="_xlnm.Print_Area" localSheetId="3">اوراق!$A$1:$AK$14</definedName>
    <definedName name="_xlnm.Print_Area" localSheetId="9">'درآمد سپرده بانکی'!$A$1:$M$13</definedName>
    <definedName name="_xlnm.Print_Area" localSheetId="6">'درآمد سرمایه گذاری در سهام '!$A$1:$X$12</definedName>
    <definedName name="_xlnm.Print_Area" localSheetId="7">'درآمد سرمایه گذاری در صندوق'!$A$1:$X$12</definedName>
    <definedName name="_xlnm.Print_Area" localSheetId="8">'درآمد سرمایه‌گذاری اوراق بهادار'!$A$1:$R$11</definedName>
    <definedName name="_xlnm.Print_Area" localSheetId="14">'درآمد ناشی از تغییر قیمت اوراق'!$A$1:$S$13</definedName>
    <definedName name="_xlnm.Print_Area" localSheetId="13">'درآمد ناشی ازفروش'!$A$1:$S$12</definedName>
    <definedName name="_xlnm.Print_Area" localSheetId="5">درآمدها!$A$1:$K$14</definedName>
    <definedName name="_xlnm.Print_Area" localSheetId="4">سپرده!$A$1:$M$15</definedName>
    <definedName name="_xlnm.Print_Area" localSheetId="1">سهام!$A$1:$Y$16</definedName>
    <definedName name="_xlnm.Print_Area" localSheetId="11">'سود اوراق بهادار'!$A$1:$U$11</definedName>
    <definedName name="_xlnm.Print_Area" localSheetId="12">'سود سپرده بانکی'!$A$1:$O$11</definedName>
    <definedName name="_xlnm.Print_Area" localSheetId="2">'واحدهای صندوق'!$A$1:$Y$15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F10" i="8"/>
  <c r="Q12" i="13"/>
  <c r="S12" i="13"/>
  <c r="U12" i="13"/>
  <c r="U10" i="18"/>
  <c r="K12" i="18"/>
  <c r="K11" i="18"/>
  <c r="K10" i="18"/>
  <c r="I12" i="18"/>
  <c r="S9" i="22"/>
  <c r="Q9" i="22"/>
  <c r="O9" i="22"/>
  <c r="M9" i="22"/>
  <c r="K9" i="22"/>
  <c r="I9" i="22"/>
  <c r="F13" i="12"/>
  <c r="H13" i="12"/>
  <c r="J13" i="12"/>
  <c r="N13" i="12"/>
  <c r="P13" i="12"/>
  <c r="R13" i="12"/>
  <c r="H9" i="12"/>
  <c r="H10" i="12"/>
  <c r="H11" i="12"/>
  <c r="H12" i="12"/>
  <c r="P9" i="12"/>
  <c r="P10" i="12"/>
  <c r="P11" i="12"/>
  <c r="P12" i="12"/>
  <c r="P8" i="12"/>
  <c r="R12" i="11"/>
  <c r="R10" i="11"/>
  <c r="R11" i="11"/>
  <c r="J9" i="11"/>
  <c r="J10" i="11"/>
  <c r="J12" i="11"/>
  <c r="J11" i="11"/>
  <c r="J8" i="11"/>
  <c r="F12" i="11"/>
  <c r="H12" i="11"/>
  <c r="P12" i="11"/>
  <c r="N12" i="11"/>
  <c r="R9" i="11"/>
  <c r="R8" i="11"/>
  <c r="N11" i="21"/>
  <c r="L11" i="21"/>
  <c r="J11" i="21"/>
  <c r="H11" i="21"/>
  <c r="F11" i="21"/>
  <c r="D11" i="21"/>
  <c r="H9" i="21"/>
  <c r="H10" i="21"/>
  <c r="H8" i="21"/>
  <c r="N10" i="21"/>
  <c r="N8" i="21"/>
  <c r="N9" i="21"/>
  <c r="T11" i="19"/>
  <c r="P11" i="19"/>
  <c r="N11" i="19"/>
  <c r="J11" i="19"/>
  <c r="R10" i="14"/>
  <c r="J10" i="14"/>
  <c r="U11" i="18"/>
  <c r="W12" i="18"/>
  <c r="S12" i="18"/>
  <c r="Q12" i="18"/>
  <c r="O12" i="18"/>
  <c r="M12" i="18"/>
  <c r="G12" i="18"/>
  <c r="D12" i="18"/>
  <c r="M12" i="13"/>
  <c r="W12" i="13"/>
  <c r="O12" i="13"/>
  <c r="K12" i="13"/>
  <c r="I12" i="13"/>
  <c r="G12" i="13"/>
  <c r="D12" i="13"/>
  <c r="U11" i="13"/>
  <c r="U10" i="13"/>
  <c r="K11" i="13"/>
  <c r="K10" i="13"/>
  <c r="U12" i="18" l="1"/>
  <c r="J15" i="6"/>
  <c r="H15" i="6"/>
  <c r="F15" i="6"/>
  <c r="D15" i="6"/>
  <c r="P15" i="2"/>
  <c r="P14" i="2"/>
  <c r="H15" i="16"/>
  <c r="F15" i="16"/>
  <c r="X15" i="16"/>
  <c r="V15" i="16"/>
  <c r="T15" i="16"/>
  <c r="N15" i="16"/>
  <c r="K15" i="16"/>
  <c r="P14" i="16"/>
  <c r="P13" i="16"/>
  <c r="J13" i="17"/>
  <c r="D13" i="17"/>
  <c r="J11" i="14" l="1"/>
  <c r="D11" i="14"/>
  <c r="R11" i="14"/>
  <c r="L11" i="14"/>
  <c r="H8" i="12"/>
  <c r="J14" i="8"/>
  <c r="H14" i="8"/>
  <c r="AJ14" i="4"/>
  <c r="AH14" i="4"/>
  <c r="AF14" i="4"/>
  <c r="T14" i="4"/>
  <c r="R14" i="4"/>
  <c r="X16" i="2"/>
  <c r="V16" i="2"/>
  <c r="T16" i="2"/>
  <c r="N16" i="2"/>
  <c r="K16" i="2"/>
  <c r="H16" i="2"/>
  <c r="F16" i="2"/>
</calcChain>
</file>

<file path=xl/sharedStrings.xml><?xml version="1.0" encoding="utf-8"?>
<sst xmlns="http://schemas.openxmlformats.org/spreadsheetml/2006/main" count="294" uniqueCount="115">
  <si>
    <t>‫صورت وضعیت پورتفوی</t>
  </si>
  <si>
    <t>‫تغییرات طی دوره</t>
  </si>
  <si>
    <t>1404/01/31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</si>
  <si>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</si>
  <si>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</si>
  <si>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</si>
  <si>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</si>
  <si>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</si>
  <si>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</si>
  <si>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</si>
  <si>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</si>
  <si>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</si>
  <si>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</si>
  <si>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</si>
  <si>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</si>
  <si>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ص.س.درآمد ثابت کیمیا-د</t>
  </si>
  <si>
    <t>ملی‌ صنایع‌ مس‌ ایران‌‌</t>
  </si>
  <si>
    <t>جمع کل</t>
  </si>
  <si>
    <t>نام اوراق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</si>
  <si>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</si>
  <si>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</si>
  <si>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</si>
  <si>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</si>
  <si>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</si>
  <si>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مرابحه عام دولت89-ش.خ041120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</si>
  <si>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</si>
  <si>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</si>
  <si>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</si>
  <si>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</si>
  <si>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</si>
  <si>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‫نرخ سود علی الحساب</t>
  </si>
  <si>
    <t>مبلغ</t>
  </si>
  <si>
    <t>‫افزایش</t>
  </si>
  <si>
    <t>‫کاهش</t>
  </si>
  <si>
    <t>‫شرح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</si>
  <si>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</si>
  <si>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</si>
  <si>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</si>
  <si>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</si>
  <si>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</si>
  <si>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</si>
  <si>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</si>
  <si>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شرح</t>
  </si>
  <si>
    <t>‫تاریخ دریافت سود</t>
  </si>
  <si>
    <t>‫درآمد سود</t>
  </si>
  <si>
    <t>‫هزینه تنزیل</t>
  </si>
  <si>
    <t>‫خالص درآمد</t>
  </si>
  <si>
    <t>1404/01/20</t>
  </si>
  <si>
    <t>‫ارزش دفتری</t>
  </si>
  <si>
    <t>‫سود و زیان ناشی از فروش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</si>
  <si>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</si>
  <si>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</si>
  <si>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</si>
  <si>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</si>
  <si>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</si>
  <si>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</si>
  <si>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</si>
  <si>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</si>
  <si>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صندوق سرمایه گذاری اختصاصی بازارگردان صنعت مس</t>
  </si>
  <si>
    <t>سپرده کوتاه مدت-بانک تجارت</t>
  </si>
  <si>
    <t>كوتاه مدت-تجارت</t>
  </si>
  <si>
    <t>1- سرمایه گذاری ها</t>
  </si>
  <si>
    <t>1-1-سرمایه‌گذاری در سهام و حق تقدم سهام</t>
  </si>
  <si>
    <t>صندوق.س.درآمد ثابت کیمیا-د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</si>
  <si>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</si>
  <si>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</si>
  <si>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</si>
  <si>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2- درآمد حاصل از سرمایه گذاری ها</t>
  </si>
  <si>
    <t>یادداشت</t>
  </si>
  <si>
    <t>درآمد حاصل از سرمایه گذاری در واحدهای صندوق های سرمایه گذاری</t>
  </si>
  <si>
    <t>1-2</t>
  </si>
  <si>
    <t>2-2</t>
  </si>
  <si>
    <t>3-2</t>
  </si>
  <si>
    <t>4-2</t>
  </si>
  <si>
    <t>‫درآمد سود صندوق</t>
  </si>
  <si>
    <t>سود سپرده بانکی و گواهی سپرده</t>
  </si>
  <si>
    <t>درصد سود به میانگین سپرده</t>
  </si>
  <si>
    <t>4-2-درآمد حاصل از سرمایه‌گذاری در سپرده بانکی و گواهی سپرده:</t>
  </si>
  <si>
    <t>‫جمع</t>
  </si>
  <si>
    <t>سود اوراق بهادار با درآمد ثابت</t>
  </si>
  <si>
    <t>سود سپرده بانکی</t>
  </si>
  <si>
    <t>درآمد ناشی از تغییر قیمت اوراق بهادار</t>
  </si>
  <si>
    <t>‫تعداد واحد</t>
  </si>
  <si>
    <t>دارای مجوز از سازمان</t>
  </si>
  <si>
    <t>بله</t>
  </si>
  <si>
    <t>پذیرفته شده در بورس یا فرابورس</t>
  </si>
  <si>
    <t>اوراق</t>
  </si>
  <si>
    <t>نام  سپرده بانکی</t>
  </si>
  <si>
    <t>صورت وضعیت درآمدها</t>
  </si>
  <si>
    <t>‫برای ماه منتهی به 1404/02/31</t>
  </si>
  <si>
    <t>1404/02/31</t>
  </si>
  <si>
    <t>ص. س. سپر سرمایه بیدار- ثابت</t>
  </si>
  <si>
    <t>‫طی اردیبهشت ماه</t>
  </si>
  <si>
    <t>از ابتدای سال مالی تا پایان اردیبهشت ماه</t>
  </si>
  <si>
    <t>1-2-درآمد حاصل از سرمایه‌گذاری در سهام و حق تقدم سهام:</t>
  </si>
  <si>
    <t>صندوق س سپر سرمایه بیدار- ثابت</t>
  </si>
  <si>
    <t>ص. س. درآمد ثابت کیمیا-د</t>
  </si>
  <si>
    <t>2-2-درآمد حاصل از سرمایه‌گذاری در واحدهای صندوق:</t>
  </si>
  <si>
    <t>3-2-درآمد حاصل از سرمایه‌گذاری در اوراق بهادار با درآمد ثابت:</t>
  </si>
  <si>
    <t>‫طی اردیبهشت</t>
  </si>
  <si>
    <t>برای ماه منتهی به 1404/02/31</t>
  </si>
  <si>
    <t>سود (زیان) حاصل از فروش اوراق بهادار</t>
  </si>
  <si>
    <t>ص.س.سپر سرمایه بیدار- ثابت</t>
  </si>
  <si>
    <t>خالص درآمد سود سهام</t>
  </si>
  <si>
    <t>هزینه تنزیل</t>
  </si>
  <si>
    <t>جمع درآمد سود سهام</t>
  </si>
  <si>
    <t>سود متعلق به هر سهم</t>
  </si>
  <si>
    <t>تعداد سهام متعلقه در زمان مجمع</t>
  </si>
  <si>
    <t>تاریخ تشکیل مجمع</t>
  </si>
  <si>
    <t>نام سهام</t>
  </si>
  <si>
    <t>طی اردیبهشت ماه</t>
  </si>
  <si>
    <t>اطلاعات مجمع</t>
  </si>
  <si>
    <t>1404/02/17</t>
  </si>
  <si>
    <t>جمع</t>
  </si>
  <si>
    <t>صندوق سرمایه‌گذاری اختصاصی 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</si>
</sst>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2"/>
      <color rgb="FF000000"/>
      <name val="B Nazanin"/>
      <charset val="1"/>
    </font>
    <font>
      <b/>
      <u/>
      <sz val="12"/>
      <color rgb="FF000000"/>
      <name val="B Nazanin"/>
      <charset val="1"/>
    </font>
    <font>
      <sz val="11"/>
      <color rgb="FF000000"/>
      <name val="B Nazanin"/>
      <charset val="178"/>
    </font>
    <font>
      <sz val="11"/>
      <color rgb="FF000000"/>
      <name val="Arial"/>
      <family val="2"/>
    </font>
    <font>
      <b/>
      <sz val="11"/>
      <color rgb="FF000000"/>
      <name val="B Titr"/>
      <charset val="178"/>
    </font>
    <font>
      <b/>
      <sz val="11"/>
      <color rgb="FF000000"/>
      <name val="B Nazanin"/>
      <charset val="178"/>
    </font>
    <font>
      <sz val="10"/>
      <color rgb="FF000000"/>
      <name val="Arial"/>
      <charset val="1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rgb="FF000000"/>
      <name val="Arial"/>
      <family val="2"/>
    </font>
    <font>
      <sz val="9"/>
      <color rgb="FF000000"/>
      <name val="B Titr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9"/>
      <color rgb="FF000000"/>
      <name val="B Titr"/>
      <charset val="178"/>
    </font>
    <font>
      <sz val="11"/>
      <color theme="1"/>
      <name val="B Nazanin"/>
      <charset val="178"/>
    </font>
    <font>
      <b/>
      <u/>
      <sz val="12"/>
      <color rgb="FF000000"/>
      <name val="B Nazanin"/>
      <charset val="178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8"/>
      <color rgb="FF000000"/>
      <name val="B Nazanin"/>
      <charset val="178"/>
    </font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5" fillId="0" borderId="0"/>
    <xf numFmtId="0" fontId="25" fillId="0" borderId="0"/>
  </cellStyleXfs>
  <cellXfs count="152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left"/>
    </xf>
    <xf numFmtId="0" fontId="1" fillId="2" borderId="0" xfId="0" applyFont="1" applyFill="1" applyAlignment="1">
      <alignment vertical="top"/>
    </xf>
    <xf numFmtId="0" fontId="8" fillId="0" borderId="0" xfId="0" applyFont="1" applyAlignment="1">
      <alignment horizontal="left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7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4" xfId="0" applyBorder="1" applyAlignment="1">
      <alignment horizontal="left"/>
    </xf>
    <xf numFmtId="37" fontId="0" fillId="0" borderId="1" xfId="0" applyNumberForma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5" fillId="0" borderId="0" xfId="2" applyAlignment="1">
      <alignment horizontal="left"/>
    </xf>
    <xf numFmtId="4" fontId="17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5" fillId="0" borderId="3" xfId="2" applyBorder="1" applyAlignment="1">
      <alignment horizontal="left"/>
    </xf>
    <xf numFmtId="0" fontId="19" fillId="0" borderId="2" xfId="2" applyFont="1" applyBorder="1" applyAlignment="1">
      <alignment horizontal="center" vertical="center" wrapText="1"/>
    </xf>
    <xf numFmtId="0" fontId="22" fillId="2" borderId="0" xfId="2" applyFont="1" applyFill="1" applyAlignment="1">
      <alignment horizontal="left" vertical="top"/>
    </xf>
    <xf numFmtId="0" fontId="22" fillId="2" borderId="0" xfId="2" applyFont="1" applyFill="1" applyAlignment="1">
      <alignment vertical="top"/>
    </xf>
    <xf numFmtId="0" fontId="19" fillId="0" borderId="1" xfId="2" applyFont="1" applyBorder="1" applyAlignment="1">
      <alignment horizontal="center" vertical="center" wrapText="1"/>
    </xf>
    <xf numFmtId="37" fontId="15" fillId="0" borderId="0" xfId="2" applyNumberFormat="1" applyAlignment="1">
      <alignment horizontal="left"/>
    </xf>
    <xf numFmtId="37" fontId="17" fillId="0" borderId="1" xfId="2" applyNumberFormat="1" applyFont="1" applyBorder="1" applyAlignment="1">
      <alignment horizontal="center" vertical="center" wrapText="1"/>
    </xf>
    <xf numFmtId="37" fontId="18" fillId="0" borderId="2" xfId="2" applyNumberFormat="1" applyFont="1" applyBorder="1" applyAlignment="1">
      <alignment horizontal="center" vertical="center" wrapText="1"/>
    </xf>
    <xf numFmtId="39" fontId="0" fillId="0" borderId="0" xfId="0" applyNumberFormat="1" applyAlignment="1">
      <alignment horizontal="left"/>
    </xf>
    <xf numFmtId="37" fontId="5" fillId="0" borderId="0" xfId="0" applyNumberFormat="1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4" fillId="0" borderId="0" xfId="0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7" fontId="7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9" fontId="5" fillId="0" borderId="4" xfId="0" applyNumberFormat="1" applyFont="1" applyFill="1" applyBorder="1" applyAlignment="1">
      <alignment horizontal="center" vertical="center" wrapText="1"/>
    </xf>
    <xf numFmtId="39" fontId="5" fillId="0" borderId="0" xfId="0" applyNumberFormat="1" applyFont="1" applyFill="1" applyAlignment="1">
      <alignment horizontal="center" vertical="center" wrapText="1"/>
    </xf>
    <xf numFmtId="37" fontId="18" fillId="0" borderId="2" xfId="2" applyNumberFormat="1" applyFont="1" applyBorder="1" applyAlignment="1">
      <alignment horizontal="center" vertical="center" wrapText="1"/>
    </xf>
    <xf numFmtId="37" fontId="17" fillId="0" borderId="1" xfId="2" applyNumberFormat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37" fontId="7" fillId="0" borderId="0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26" fillId="0" borderId="0" xfId="3" applyFont="1"/>
    <xf numFmtId="0" fontId="27" fillId="0" borderId="9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0" xfId="3" applyFont="1"/>
    <xf numFmtId="0" fontId="17" fillId="0" borderId="0" xfId="3" applyFont="1" applyAlignment="1">
      <alignment horizontal="center" vertical="center" wrapText="1" readingOrder="2"/>
    </xf>
    <xf numFmtId="37" fontId="17" fillId="0" borderId="0" xfId="3" applyNumberFormat="1" applyFont="1" applyAlignment="1">
      <alignment horizontal="center" vertical="center" wrapText="1" readingOrder="2"/>
    </xf>
    <xf numFmtId="37" fontId="17" fillId="0" borderId="8" xfId="3" applyNumberFormat="1" applyFont="1" applyBorder="1" applyAlignment="1">
      <alignment horizontal="center" vertical="center" wrapText="1" readingOrder="2"/>
    </xf>
    <xf numFmtId="0" fontId="29" fillId="0" borderId="0" xfId="0" applyFont="1" applyAlignment="1">
      <alignment horizontal="left"/>
    </xf>
    <xf numFmtId="0" fontId="30" fillId="2" borderId="0" xfId="0" applyFont="1" applyFill="1" applyAlignment="1">
      <alignment horizontal="center" vertical="center"/>
    </xf>
    <xf numFmtId="0" fontId="27" fillId="0" borderId="0" xfId="0" applyFont="1"/>
    <xf numFmtId="0" fontId="18" fillId="0" borderId="0" xfId="0" applyFont="1" applyAlignment="1">
      <alignment vertical="center" wrapText="1" readingOrder="2"/>
    </xf>
    <xf numFmtId="0" fontId="28" fillId="0" borderId="0" xfId="0" applyFont="1"/>
    <xf numFmtId="37" fontId="26" fillId="0" borderId="0" xfId="3" applyNumberFormat="1" applyFont="1"/>
    <xf numFmtId="4" fontId="17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 readingOrder="2"/>
    </xf>
    <xf numFmtId="0" fontId="29" fillId="2" borderId="0" xfId="0" applyFont="1" applyFill="1" applyAlignment="1">
      <alignment horizontal="left" vertical="top"/>
    </xf>
    <xf numFmtId="0" fontId="19" fillId="0" borderId="2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22" fillId="2" borderId="0" xfId="2" applyFont="1" applyFill="1" applyAlignment="1">
      <alignment horizontal="left" vertical="top"/>
    </xf>
    <xf numFmtId="0" fontId="22" fillId="2" borderId="1" xfId="2" applyFont="1" applyFill="1" applyBorder="1" applyAlignment="1">
      <alignment horizontal="left" vertical="top"/>
    </xf>
    <xf numFmtId="0" fontId="18" fillId="2" borderId="4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left" vertical="top"/>
    </xf>
    <xf numFmtId="0" fontId="23" fillId="2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7" fontId="17" fillId="0" borderId="10" xfId="3" applyNumberFormat="1" applyFont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 xr:uid="{7E92BA3A-B437-470A-B961-E21E155CD402}"/>
    <cellStyle name="Normal 3" xfId="3" xr:uid="{E93C17FA-E6F2-4396-8915-86EE05E5C8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419100</xdr:rowOff>
    </xdr:from>
    <xdr:to>
      <xdr:col>2</xdr:col>
      <xdr:colOff>2924175</xdr:colOff>
      <xdr:row>8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7D633-91C8-4DB7-BEC8-E3076D60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467325" y="419100"/>
          <a:ext cx="25146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7"/>
  <sheetViews>
    <sheetView rightToLeft="1" tabSelected="1" workbookViewId="0">
      <selection activeCell="C19" sqref="C19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26.25" customHeight="1" x14ac:dyDescent="0.2"/>
    <row r="2" spans="2:4" ht="26.25" customHeight="1" x14ac:dyDescent="0.2"/>
    <row r="3" spans="2:4" ht="26.25" customHeight="1" x14ac:dyDescent="0.2"/>
    <row r="4" spans="2:4" ht="26.25" customHeight="1" x14ac:dyDescent="0.2"/>
    <row r="5" spans="2:4" ht="26.25" customHeight="1" x14ac:dyDescent="0.2"/>
    <row r="6" spans="2:4" ht="26.25" customHeight="1" x14ac:dyDescent="0.2"/>
    <row r="7" spans="2:4" ht="26.25" customHeight="1" x14ac:dyDescent="0.2"/>
    <row r="8" spans="2:4" ht="26.25" customHeight="1" x14ac:dyDescent="0.2"/>
    <row r="9" spans="2:4" ht="26.25" customHeight="1" x14ac:dyDescent="0.2"/>
    <row r="10" spans="2:4" ht="26.25" customHeight="1" x14ac:dyDescent="0.2"/>
    <row r="11" spans="2:4" ht="26.25" customHeight="1" x14ac:dyDescent="0.2">
      <c r="B11" s="108" t="s">
        <v>114</v>
      </c>
      <c r="C11" s="108"/>
      <c r="D11" s="108"/>
    </row>
    <row r="12" spans="2:4" ht="26.25" customHeight="1" x14ac:dyDescent="0.2">
      <c r="B12" s="67"/>
      <c r="C12" s="67"/>
      <c r="D12" s="67"/>
    </row>
    <row r="13" spans="2:4" ht="26.25" customHeight="1" x14ac:dyDescent="0.2">
      <c r="B13" s="67"/>
      <c r="C13" s="68" t="s">
        <v>0</v>
      </c>
      <c r="D13" s="67"/>
    </row>
    <row r="14" spans="2:4" ht="26.25" customHeight="1" x14ac:dyDescent="0.2">
      <c r="B14" s="67"/>
      <c r="C14" s="67"/>
      <c r="D14" s="67"/>
    </row>
    <row r="15" spans="2:4" ht="26.25" customHeight="1" x14ac:dyDescent="0.2">
      <c r="B15" s="67"/>
      <c r="C15" s="68" t="s">
        <v>89</v>
      </c>
      <c r="D15" s="67"/>
    </row>
    <row r="16" spans="2:4" ht="26.25" customHeight="1" x14ac:dyDescent="0.2">
      <c r="B16" s="67"/>
      <c r="C16" s="67"/>
      <c r="D16" s="67"/>
    </row>
    <row r="17" ht="26.25" customHeight="1" x14ac:dyDescent="0.2"/>
    <row r="18" ht="26.25" customHeight="1" x14ac:dyDescent="0.2"/>
    <row r="19" ht="26.25" customHeight="1" x14ac:dyDescent="0.2"/>
    <row r="20" ht="26.25" customHeight="1" x14ac:dyDescent="0.2"/>
    <row r="21" ht="26.25" customHeight="1" x14ac:dyDescent="0.2"/>
    <row r="22" ht="26.25" customHeight="1" x14ac:dyDescent="0.2"/>
    <row r="23" ht="26.25" customHeight="1" x14ac:dyDescent="0.2"/>
    <row r="24" ht="26.25" customHeight="1" x14ac:dyDescent="0.2"/>
    <row r="25" ht="26.25" customHeight="1" x14ac:dyDescent="0.2"/>
    <row r="26" ht="26.25" customHeight="1" x14ac:dyDescent="0.2"/>
    <row r="27" ht="26.25" customHeight="1" x14ac:dyDescent="0.2"/>
  </sheetData>
  <mergeCells count="1">
    <mergeCell ref="B11:D11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5E35-9F3D-4A29-ACE9-F2D9781CF017}">
  <sheetPr>
    <pageSetUpPr fitToPage="1"/>
  </sheetPr>
  <dimension ref="A1:N13"/>
  <sheetViews>
    <sheetView rightToLeft="1" workbookViewId="0">
      <selection activeCell="O18" sqref="O18"/>
    </sheetView>
  </sheetViews>
  <sheetFormatPr defaultRowHeight="12.75" x14ac:dyDescent="0.2"/>
  <cols>
    <col min="1" max="1" width="1.28515625" customWidth="1"/>
    <col min="2" max="2" width="28.28515625" customWidth="1"/>
    <col min="3" max="3" width="1.28515625" customWidth="1"/>
    <col min="4" max="4" width="21" customWidth="1"/>
    <col min="5" max="5" width="5.140625" hidden="1" customWidth="1"/>
    <col min="6" max="6" width="1.28515625" customWidth="1"/>
    <col min="7" max="7" width="14.140625" customWidth="1"/>
    <col min="8" max="8" width="5.140625" hidden="1" customWidth="1"/>
    <col min="9" max="9" width="1.28515625" customWidth="1"/>
    <col min="10" max="10" width="23.140625" customWidth="1"/>
    <col min="11" max="11" width="1.28515625" customWidth="1"/>
    <col min="12" max="12" width="20.5703125" customWidth="1"/>
    <col min="13" max="13" width="0.28515625" customWidth="1"/>
  </cols>
  <sheetData>
    <row r="1" spans="1:14" ht="14.8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4" ht="29.65" customHeight="1" x14ac:dyDescent="0.2">
      <c r="A2" s="123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25"/>
    </row>
    <row r="3" spans="1:14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4" ht="29.65" customHeight="1" x14ac:dyDescent="0.2">
      <c r="A4" s="123" t="s">
        <v>27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5"/>
    </row>
    <row r="5" spans="1:14" ht="29.65" customHeight="1" x14ac:dyDescent="0.2">
      <c r="A5" s="131" t="s">
        <v>89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25"/>
    </row>
    <row r="6" spans="1:14" s="42" customFormat="1" ht="25.5" x14ac:dyDescent="0.4">
      <c r="A6" s="116" t="s">
        <v>77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4" ht="26.25" customHeight="1" x14ac:dyDescent="0.2">
      <c r="A7" s="40"/>
      <c r="B7" s="40"/>
      <c r="C7" s="40"/>
      <c r="D7" s="129" t="s">
        <v>92</v>
      </c>
      <c r="E7" s="120"/>
      <c r="F7" s="120"/>
      <c r="G7" s="120"/>
      <c r="H7" s="120"/>
      <c r="I7" s="10"/>
      <c r="J7" s="129" t="s">
        <v>93</v>
      </c>
      <c r="K7" s="120"/>
      <c r="L7" s="120"/>
      <c r="M7" s="10"/>
    </row>
    <row r="8" spans="1:14" ht="44.45" customHeight="1" x14ac:dyDescent="0.2">
      <c r="A8" s="111" t="s">
        <v>87</v>
      </c>
      <c r="B8" s="111"/>
      <c r="D8" s="132" t="s">
        <v>75</v>
      </c>
      <c r="E8" s="111"/>
      <c r="G8" s="132" t="s">
        <v>76</v>
      </c>
      <c r="H8" s="111"/>
      <c r="J8" s="50" t="s">
        <v>75</v>
      </c>
      <c r="L8" s="50" t="s">
        <v>76</v>
      </c>
    </row>
    <row r="9" spans="1:14" ht="14.85" customHeight="1" x14ac:dyDescent="0.2">
      <c r="A9" s="5"/>
      <c r="B9" s="5"/>
      <c r="D9" s="5"/>
      <c r="E9" s="5"/>
      <c r="G9" s="5"/>
      <c r="H9" s="5"/>
      <c r="J9" s="5"/>
      <c r="L9" s="5"/>
    </row>
    <row r="10" spans="1:14" ht="29.65" customHeight="1" x14ac:dyDescent="0.2">
      <c r="A10" s="122" t="s">
        <v>59</v>
      </c>
      <c r="B10" s="122"/>
      <c r="D10" s="128">
        <v>0</v>
      </c>
      <c r="E10" s="128"/>
      <c r="F10" s="15"/>
      <c r="G10" s="85">
        <v>0</v>
      </c>
      <c r="H10" s="85"/>
      <c r="I10" s="15"/>
      <c r="J10" s="20">
        <v>682102</v>
      </c>
      <c r="K10" s="15"/>
      <c r="L10" s="85">
        <v>10.57</v>
      </c>
      <c r="M10" s="63"/>
      <c r="N10" s="63"/>
    </row>
    <row r="11" spans="1:14" ht="29.65" customHeight="1" x14ac:dyDescent="0.2">
      <c r="A11" s="122" t="s">
        <v>59</v>
      </c>
      <c r="B11" s="122"/>
      <c r="D11" s="128">
        <v>1019718</v>
      </c>
      <c r="E11" s="128"/>
      <c r="F11" s="15"/>
      <c r="G11" s="85">
        <v>100</v>
      </c>
      <c r="H11" s="85"/>
      <c r="I11" s="15"/>
      <c r="J11" s="20">
        <v>5769122</v>
      </c>
      <c r="K11" s="15"/>
      <c r="L11" s="85">
        <v>89.38</v>
      </c>
      <c r="M11" s="63"/>
      <c r="N11" s="63"/>
    </row>
    <row r="12" spans="1:14" ht="29.65" customHeight="1" x14ac:dyDescent="0.2">
      <c r="A12" s="122" t="s">
        <v>60</v>
      </c>
      <c r="B12" s="122"/>
      <c r="D12" s="128">
        <v>0</v>
      </c>
      <c r="E12" s="128"/>
      <c r="F12" s="15"/>
      <c r="G12" s="84">
        <v>0</v>
      </c>
      <c r="H12" s="84"/>
      <c r="I12" s="15"/>
      <c r="J12" s="20">
        <v>3491</v>
      </c>
      <c r="K12" s="15"/>
      <c r="L12" s="84">
        <v>0.05</v>
      </c>
      <c r="M12" s="63"/>
      <c r="N12" s="63"/>
    </row>
    <row r="13" spans="1:14" ht="22.15" customHeight="1" x14ac:dyDescent="0.2">
      <c r="A13" s="112" t="s">
        <v>17</v>
      </c>
      <c r="B13" s="112"/>
      <c r="D13" s="126">
        <f>SUM(D10:E12)</f>
        <v>1019718</v>
      </c>
      <c r="E13" s="126"/>
      <c r="F13" s="15"/>
      <c r="I13" s="15"/>
      <c r="J13" s="23">
        <f>SUM(J10:J12)</f>
        <v>6454715</v>
      </c>
      <c r="K13" s="15"/>
    </row>
  </sheetData>
  <mergeCells count="19">
    <mergeCell ref="A13:B13"/>
    <mergeCell ref="D13:E13"/>
    <mergeCell ref="A6:L6"/>
    <mergeCell ref="A12:B12"/>
    <mergeCell ref="D12:E12"/>
    <mergeCell ref="A10:B10"/>
    <mergeCell ref="D10:E10"/>
    <mergeCell ref="A11:B11"/>
    <mergeCell ref="D11:E11"/>
    <mergeCell ref="D7:H7"/>
    <mergeCell ref="J7:L7"/>
    <mergeCell ref="A8:B8"/>
    <mergeCell ref="D8:E8"/>
    <mergeCell ref="G8:H8"/>
    <mergeCell ref="A1:M1"/>
    <mergeCell ref="A3:M3"/>
    <mergeCell ref="A4:L4"/>
    <mergeCell ref="A5:L5"/>
    <mergeCell ref="A2:L2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D467-6A8D-4304-8C9E-0A053B7EE6AC}">
  <dimension ref="A1:V10"/>
  <sheetViews>
    <sheetView rightToLeft="1" zoomScaleNormal="100" zoomScaleSheetLayoutView="98" workbookViewId="0">
      <selection activeCell="W7" sqref="W7"/>
    </sheetView>
  </sheetViews>
  <sheetFormatPr defaultColWidth="9.140625" defaultRowHeight="12.75" x14ac:dyDescent="0.2"/>
  <cols>
    <col min="1" max="1" width="20.5703125" style="92" customWidth="1"/>
    <col min="2" max="2" width="0.85546875" style="92" customWidth="1"/>
    <col min="3" max="3" width="18.5703125" style="92" customWidth="1"/>
    <col min="4" max="4" width="1" style="92" customWidth="1"/>
    <col min="5" max="5" width="19.28515625" style="92" customWidth="1"/>
    <col min="6" max="6" width="1" style="92" customWidth="1"/>
    <col min="7" max="7" width="14.42578125" style="92" customWidth="1"/>
    <col min="8" max="8" width="0.85546875" style="92" customWidth="1"/>
    <col min="9" max="9" width="21.7109375" style="92" customWidth="1"/>
    <col min="10" max="10" width="1" style="92" customWidth="1"/>
    <col min="11" max="11" width="18.42578125" style="92" customWidth="1"/>
    <col min="12" max="12" width="1.140625" style="92" customWidth="1"/>
    <col min="13" max="13" width="21.140625" style="92" customWidth="1"/>
    <col min="14" max="14" width="0.85546875" style="92" customWidth="1"/>
    <col min="15" max="15" width="21.140625" style="92" customWidth="1"/>
    <col min="16" max="16" width="1" style="92" customWidth="1"/>
    <col min="17" max="17" width="18.5703125" style="92" customWidth="1"/>
    <col min="18" max="18" width="0.7109375" style="92" customWidth="1"/>
    <col min="19" max="19" width="23.42578125" style="92" customWidth="1"/>
    <col min="20" max="16384" width="9.140625" style="92"/>
  </cols>
  <sheetData>
    <row r="1" spans="1:22" s="101" customFormat="1" ht="14.8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22" s="101" customFormat="1" ht="29.65" customHeight="1" x14ac:dyDescent="0.25">
      <c r="A2" s="133" t="s">
        <v>58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22" s="101" customFormat="1" ht="29.65" customHeight="1" x14ac:dyDescent="0.25">
      <c r="A3" s="133" t="s">
        <v>27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22" s="101" customFormat="1" ht="29.65" customHeight="1" x14ac:dyDescent="0.25">
      <c r="A4" s="133" t="s">
        <v>89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22" s="101" customFormat="1" ht="29.65" customHeigh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22" s="105" customFormat="1" ht="38.25" customHeight="1" thickBot="1" x14ac:dyDescent="0.5">
      <c r="A6" s="103"/>
      <c r="B6" s="103"/>
      <c r="C6" s="134" t="s">
        <v>111</v>
      </c>
      <c r="D6" s="134"/>
      <c r="E6" s="134"/>
      <c r="F6" s="134"/>
      <c r="G6" s="134"/>
      <c r="H6" s="103"/>
      <c r="I6" s="135" t="s">
        <v>110</v>
      </c>
      <c r="J6" s="135"/>
      <c r="K6" s="135"/>
      <c r="L6" s="135"/>
      <c r="M6" s="135"/>
      <c r="N6" s="104"/>
      <c r="O6" s="135" t="s">
        <v>93</v>
      </c>
      <c r="P6" s="135"/>
      <c r="Q6" s="135"/>
      <c r="R6" s="135"/>
      <c r="S6" s="135"/>
      <c r="T6" s="104"/>
      <c r="U6" s="104"/>
      <c r="V6" s="104"/>
    </row>
    <row r="7" spans="1:22" s="96" customFormat="1" ht="62.25" customHeight="1" thickBot="1" x14ac:dyDescent="0.25">
      <c r="A7" s="93" t="s">
        <v>109</v>
      </c>
      <c r="B7" s="94"/>
      <c r="C7" s="93" t="s">
        <v>108</v>
      </c>
      <c r="D7" s="94"/>
      <c r="E7" s="93" t="s">
        <v>107</v>
      </c>
      <c r="F7" s="94"/>
      <c r="G7" s="93" t="s">
        <v>106</v>
      </c>
      <c r="H7" s="94"/>
      <c r="I7" s="93" t="s">
        <v>105</v>
      </c>
      <c r="J7" s="94"/>
      <c r="K7" s="93" t="s">
        <v>104</v>
      </c>
      <c r="L7" s="94"/>
      <c r="M7" s="93" t="s">
        <v>103</v>
      </c>
      <c r="N7" s="95"/>
      <c r="O7" s="93" t="s">
        <v>105</v>
      </c>
      <c r="P7" s="94"/>
      <c r="Q7" s="93" t="s">
        <v>104</v>
      </c>
      <c r="R7" s="94"/>
      <c r="S7" s="93" t="s">
        <v>103</v>
      </c>
    </row>
    <row r="8" spans="1:22" s="97" customFormat="1" ht="32.25" customHeight="1" x14ac:dyDescent="0.25">
      <c r="A8" s="95" t="s">
        <v>14</v>
      </c>
      <c r="C8" s="98" t="s">
        <v>112</v>
      </c>
      <c r="E8" s="99">
        <v>3667623586</v>
      </c>
      <c r="F8" s="99"/>
      <c r="G8" s="99">
        <v>320</v>
      </c>
      <c r="I8" s="151">
        <v>1173639547520</v>
      </c>
      <c r="K8" s="151">
        <v>-58796516044</v>
      </c>
      <c r="M8" s="151">
        <v>1114843031476</v>
      </c>
      <c r="N8" s="99"/>
      <c r="O8" s="151">
        <v>1173639547520</v>
      </c>
      <c r="P8" s="99"/>
      <c r="Q8" s="151">
        <v>58796516044</v>
      </c>
      <c r="R8" s="99"/>
      <c r="S8" s="151">
        <v>1114843031476</v>
      </c>
    </row>
    <row r="9" spans="1:22" s="97" customFormat="1" ht="32.25" customHeight="1" thickBot="1" x14ac:dyDescent="0.3">
      <c r="A9" s="95" t="s">
        <v>113</v>
      </c>
      <c r="I9" s="100">
        <f>SUM(I8)</f>
        <v>1173639547520</v>
      </c>
      <c r="K9" s="100">
        <f>SUM(K8)</f>
        <v>-58796516044</v>
      </c>
      <c r="M9" s="100">
        <f>SUM(M8)</f>
        <v>1114843031476</v>
      </c>
      <c r="O9" s="100">
        <f>SUM(O8)</f>
        <v>1173639547520</v>
      </c>
      <c r="Q9" s="100">
        <f>SUM(Q8)</f>
        <v>58796516044</v>
      </c>
      <c r="S9" s="100">
        <f>SUM(S8)</f>
        <v>1114843031476</v>
      </c>
    </row>
    <row r="10" spans="1:22" ht="13.5" thickTop="1" x14ac:dyDescent="0.2">
      <c r="S10" s="106"/>
    </row>
  </sheetData>
  <mergeCells count="7">
    <mergeCell ref="A1:M1"/>
    <mergeCell ref="A4:S4"/>
    <mergeCell ref="C6:G6"/>
    <mergeCell ref="I6:M6"/>
    <mergeCell ref="O6:S6"/>
    <mergeCell ref="A2:S2"/>
    <mergeCell ref="A3:S3"/>
  </mergeCells>
  <pageMargins left="0.7" right="0.7" top="0.75" bottom="0.75" header="0.3" footer="0.3"/>
  <pageSetup scale="75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7D60-C4A5-47E0-9510-8D990B1A3EB2}">
  <sheetPr>
    <pageSetUpPr fitToPage="1"/>
  </sheetPr>
  <dimension ref="A1:U11"/>
  <sheetViews>
    <sheetView rightToLeft="1" zoomScaleNormal="100" workbookViewId="0">
      <selection activeCell="R20" sqref="R20"/>
    </sheetView>
  </sheetViews>
  <sheetFormatPr defaultRowHeight="12.75" x14ac:dyDescent="0.2"/>
  <cols>
    <col min="1" max="1" width="1.28515625" style="52" customWidth="1"/>
    <col min="2" max="2" width="30.42578125" style="52" customWidth="1"/>
    <col min="3" max="3" width="1.28515625" style="52" customWidth="1"/>
    <col min="4" max="4" width="13.42578125" style="52" customWidth="1"/>
    <col min="5" max="5" width="1.28515625" style="52" customWidth="1"/>
    <col min="6" max="6" width="12" style="52" customWidth="1"/>
    <col min="7" max="7" width="1.28515625" style="52" customWidth="1"/>
    <col min="8" max="8" width="14.140625" style="52" customWidth="1"/>
    <col min="9" max="9" width="1.28515625" style="52" customWidth="1"/>
    <col min="10" max="10" width="19.5703125" style="52" customWidth="1"/>
    <col min="11" max="11" width="1.28515625" style="52" customWidth="1"/>
    <col min="12" max="12" width="12.5703125" style="52" customWidth="1"/>
    <col min="13" max="13" width="1.28515625" style="52" customWidth="1"/>
    <col min="14" max="14" width="14.140625" style="52" customWidth="1"/>
    <col min="15" max="15" width="1.28515625" style="52" customWidth="1"/>
    <col min="16" max="16" width="18" style="52" customWidth="1"/>
    <col min="17" max="17" width="1.28515625" style="52" customWidth="1"/>
    <col min="18" max="18" width="10.85546875" style="52" customWidth="1"/>
    <col min="19" max="19" width="1.28515625" style="52" customWidth="1"/>
    <col min="20" max="20" width="19.85546875" style="52" customWidth="1"/>
    <col min="21" max="21" width="0.28515625" style="52" customWidth="1"/>
    <col min="22" max="16384" width="9.140625" style="52"/>
  </cols>
  <sheetData>
    <row r="1" spans="1:21" ht="14.85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ht="29.65" customHeight="1" x14ac:dyDescent="0.2">
      <c r="A2" s="139" t="s">
        <v>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7.3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29.65" customHeight="1" x14ac:dyDescent="0.2">
      <c r="A4" s="139" t="s">
        <v>27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58"/>
    </row>
    <row r="5" spans="1:21" ht="29.65" customHeight="1" x14ac:dyDescent="0.2">
      <c r="A5" s="139" t="s">
        <v>89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58"/>
    </row>
    <row r="6" spans="1:21" s="45" customFormat="1" ht="25.5" x14ac:dyDescent="0.2">
      <c r="A6" s="116" t="s">
        <v>79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21" ht="27" customHeight="1" x14ac:dyDescent="0.2">
      <c r="A7" s="141"/>
      <c r="B7" s="142"/>
      <c r="C7" s="141"/>
      <c r="D7" s="142"/>
      <c r="E7" s="141"/>
      <c r="F7" s="142"/>
      <c r="G7" s="141"/>
      <c r="H7" s="142"/>
      <c r="I7" s="141"/>
      <c r="J7" s="143" t="s">
        <v>92</v>
      </c>
      <c r="K7" s="143"/>
      <c r="L7" s="143"/>
      <c r="M7" s="143"/>
      <c r="N7" s="143"/>
      <c r="O7" s="57"/>
      <c r="P7" s="143" t="s">
        <v>93</v>
      </c>
      <c r="Q7" s="143"/>
      <c r="R7" s="143"/>
      <c r="S7" s="143"/>
      <c r="T7" s="143"/>
      <c r="U7" s="57"/>
    </row>
    <row r="8" spans="1:21" ht="44.45" customHeight="1" x14ac:dyDescent="0.2">
      <c r="A8" s="137" t="s">
        <v>42</v>
      </c>
      <c r="B8" s="137"/>
      <c r="D8" s="56" t="s">
        <v>43</v>
      </c>
      <c r="F8" s="56" t="s">
        <v>20</v>
      </c>
      <c r="H8" s="56" t="s">
        <v>30</v>
      </c>
      <c r="J8" s="88" t="s">
        <v>44</v>
      </c>
      <c r="L8" s="59" t="s">
        <v>45</v>
      </c>
      <c r="N8" s="59" t="s">
        <v>46</v>
      </c>
      <c r="P8" s="59" t="s">
        <v>44</v>
      </c>
      <c r="R8" s="59" t="s">
        <v>45</v>
      </c>
      <c r="S8" s="140" t="s">
        <v>46</v>
      </c>
      <c r="T8" s="140"/>
    </row>
    <row r="9" spans="1:21" ht="14.85" customHeight="1" x14ac:dyDescent="0.2">
      <c r="A9" s="55"/>
      <c r="B9" s="55"/>
      <c r="D9" s="55"/>
      <c r="F9" s="55"/>
      <c r="H9" s="55"/>
      <c r="J9" s="55"/>
      <c r="L9" s="55"/>
      <c r="N9" s="55"/>
      <c r="P9" s="55"/>
      <c r="R9" s="55"/>
      <c r="S9" s="55"/>
      <c r="T9" s="55"/>
    </row>
    <row r="10" spans="1:21" ht="29.65" customHeight="1" x14ac:dyDescent="0.2">
      <c r="A10" s="138" t="s">
        <v>24</v>
      </c>
      <c r="B10" s="138"/>
      <c r="D10" s="54" t="s">
        <v>47</v>
      </c>
      <c r="F10" s="54" t="s">
        <v>26</v>
      </c>
      <c r="H10" s="53">
        <v>18</v>
      </c>
      <c r="J10" s="87">
        <v>75817103</v>
      </c>
      <c r="K10" s="60"/>
      <c r="L10" s="61">
        <v>0</v>
      </c>
      <c r="M10" s="60"/>
      <c r="N10" s="61">
        <v>75817103</v>
      </c>
      <c r="O10" s="60"/>
      <c r="P10" s="61">
        <v>149309832</v>
      </c>
      <c r="Q10" s="60"/>
      <c r="R10" s="61">
        <v>0</v>
      </c>
      <c r="S10" s="60"/>
      <c r="T10" s="61">
        <v>149309832</v>
      </c>
    </row>
    <row r="11" spans="1:21" ht="22.15" customHeight="1" x14ac:dyDescent="0.2">
      <c r="A11" s="137" t="s">
        <v>17</v>
      </c>
      <c r="B11" s="137"/>
      <c r="J11" s="86">
        <f>SUM(J10)</f>
        <v>75817103</v>
      </c>
      <c r="K11" s="60"/>
      <c r="L11" s="62">
        <v>0</v>
      </c>
      <c r="M11" s="60"/>
      <c r="N11" s="62">
        <f>SUM(N10)</f>
        <v>75817103</v>
      </c>
      <c r="O11" s="60"/>
      <c r="P11" s="62">
        <f>SUM(P10)</f>
        <v>149309832</v>
      </c>
      <c r="Q11" s="60"/>
      <c r="R11" s="62">
        <v>0</v>
      </c>
      <c r="S11" s="60"/>
      <c r="T11" s="62">
        <f>SUM(T10)</f>
        <v>149309832</v>
      </c>
    </row>
  </sheetData>
  <mergeCells count="13">
    <mergeCell ref="A1:U1"/>
    <mergeCell ref="A3:U3"/>
    <mergeCell ref="A2:U2"/>
    <mergeCell ref="A7:I7"/>
    <mergeCell ref="J7:N7"/>
    <mergeCell ref="P7:T7"/>
    <mergeCell ref="A11:B11"/>
    <mergeCell ref="A10:B10"/>
    <mergeCell ref="A4:T4"/>
    <mergeCell ref="A5:T5"/>
    <mergeCell ref="S8:T8"/>
    <mergeCell ref="A6:P6"/>
    <mergeCell ref="A8:B8"/>
  </mergeCells>
  <pageMargins left="0.39" right="0.39" top="0.39" bottom="0.39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7FC1-93F2-4F96-A67B-567BC20AB03D}">
  <sheetPr>
    <pageSetUpPr fitToPage="1"/>
  </sheetPr>
  <dimension ref="A1:O11"/>
  <sheetViews>
    <sheetView rightToLeft="1" zoomScaleNormal="100" workbookViewId="0">
      <selection activeCell="Q16" sqref="Q16"/>
    </sheetView>
  </sheetViews>
  <sheetFormatPr defaultRowHeight="12.75" x14ac:dyDescent="0.2"/>
  <cols>
    <col min="1" max="1" width="1.28515625" customWidth="1"/>
    <col min="2" max="2" width="33.42578125" customWidth="1"/>
    <col min="3" max="3" width="1.28515625" customWidth="1"/>
    <col min="4" max="4" width="18.5703125" customWidth="1"/>
    <col min="5" max="5" width="1.28515625" customWidth="1"/>
    <col min="6" max="6" width="17" customWidth="1"/>
    <col min="7" max="7" width="1.28515625" customWidth="1"/>
    <col min="8" max="8" width="14.140625" customWidth="1"/>
    <col min="9" max="9" width="1.28515625" customWidth="1"/>
    <col min="10" max="10" width="19.42578125" customWidth="1"/>
    <col min="11" max="11" width="1.28515625" customWidth="1"/>
    <col min="12" max="12" width="15" customWidth="1"/>
    <col min="13" max="13" width="1.28515625" customWidth="1"/>
    <col min="14" max="14" width="19.42578125" customWidth="1"/>
    <col min="15" max="15" width="0.28515625" customWidth="1"/>
  </cols>
  <sheetData>
    <row r="1" spans="1:15" ht="29.65" customHeight="1" x14ac:dyDescent="0.2">
      <c r="A1" s="131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29.65" customHeight="1" x14ac:dyDescent="0.2">
      <c r="A2" s="131" t="s">
        <v>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25"/>
    </row>
    <row r="3" spans="1:15" ht="29.65" customHeight="1" x14ac:dyDescent="0.2">
      <c r="A3" s="131" t="s">
        <v>100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25"/>
    </row>
    <row r="4" spans="1:15" s="45" customFormat="1" ht="25.5" x14ac:dyDescent="0.2">
      <c r="A4" s="116" t="s">
        <v>80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31.5" customHeight="1" x14ac:dyDescent="0.2">
      <c r="A5" s="147"/>
      <c r="B5" s="148"/>
      <c r="C5" s="147"/>
      <c r="D5" s="129" t="s">
        <v>99</v>
      </c>
      <c r="E5" s="120"/>
      <c r="F5" s="120"/>
      <c r="G5" s="120"/>
      <c r="H5" s="120"/>
      <c r="I5" s="31"/>
      <c r="J5" s="129" t="s">
        <v>93</v>
      </c>
      <c r="K5" s="120"/>
      <c r="L5" s="120"/>
      <c r="M5" s="120"/>
      <c r="N5" s="120"/>
      <c r="O5" s="31"/>
    </row>
    <row r="6" spans="1:15" ht="44.45" customHeight="1" x14ac:dyDescent="0.2">
      <c r="A6" s="144" t="s">
        <v>42</v>
      </c>
      <c r="B6" s="144"/>
      <c r="D6" s="66" t="s">
        <v>44</v>
      </c>
      <c r="F6" s="66" t="s">
        <v>45</v>
      </c>
      <c r="H6" s="66" t="s">
        <v>46</v>
      </c>
      <c r="J6" s="66" t="s">
        <v>44</v>
      </c>
      <c r="L6" s="66" t="s">
        <v>45</v>
      </c>
      <c r="N6" s="66" t="s">
        <v>46</v>
      </c>
    </row>
    <row r="7" spans="1:15" ht="14.85" customHeight="1" x14ac:dyDescent="0.2">
      <c r="A7" s="5"/>
      <c r="B7" s="5"/>
      <c r="D7" s="5"/>
      <c r="F7" s="5"/>
      <c r="H7" s="5"/>
      <c r="J7" s="5"/>
      <c r="L7" s="5"/>
      <c r="N7" s="5"/>
    </row>
    <row r="8" spans="1:15" ht="29.65" customHeight="1" x14ac:dyDescent="0.2">
      <c r="A8" s="145" t="s">
        <v>59</v>
      </c>
      <c r="B8" s="146"/>
      <c r="D8" s="64">
        <v>0</v>
      </c>
      <c r="E8" s="15"/>
      <c r="F8" s="64">
        <v>0</v>
      </c>
      <c r="G8" s="15"/>
      <c r="H8" s="64">
        <f>SUM(D8:F8)</f>
        <v>0</v>
      </c>
      <c r="I8" s="15"/>
      <c r="J8" s="64">
        <v>682102</v>
      </c>
      <c r="K8" s="15"/>
      <c r="L8" s="64">
        <v>0</v>
      </c>
      <c r="M8" s="15"/>
      <c r="N8" s="64">
        <f>SUM(J8:L8)</f>
        <v>682102</v>
      </c>
    </row>
    <row r="9" spans="1:15" ht="29.65" customHeight="1" x14ac:dyDescent="0.2">
      <c r="A9" s="145" t="s">
        <v>59</v>
      </c>
      <c r="B9" s="146"/>
      <c r="D9" s="64">
        <v>1019718</v>
      </c>
      <c r="E9" s="15"/>
      <c r="F9" s="64">
        <v>0</v>
      </c>
      <c r="G9" s="15"/>
      <c r="H9" s="64">
        <f t="shared" ref="H9:H10" si="0">SUM(D9:F9)</f>
        <v>1019718</v>
      </c>
      <c r="I9" s="15"/>
      <c r="J9" s="64">
        <v>5769122</v>
      </c>
      <c r="K9" s="15"/>
      <c r="L9" s="64">
        <v>0</v>
      </c>
      <c r="M9" s="15"/>
      <c r="N9" s="64">
        <f>SUM(J9:L9)</f>
        <v>5769122</v>
      </c>
    </row>
    <row r="10" spans="1:15" ht="29.65" customHeight="1" x14ac:dyDescent="0.2">
      <c r="A10" s="145" t="s">
        <v>60</v>
      </c>
      <c r="B10" s="146"/>
      <c r="D10" s="64">
        <v>0</v>
      </c>
      <c r="E10" s="15"/>
      <c r="F10" s="64">
        <v>0</v>
      </c>
      <c r="G10" s="15"/>
      <c r="H10" s="64">
        <f t="shared" si="0"/>
        <v>0</v>
      </c>
      <c r="I10" s="15"/>
      <c r="J10" s="64">
        <v>3491</v>
      </c>
      <c r="K10" s="15"/>
      <c r="L10" s="64">
        <v>0</v>
      </c>
      <c r="M10" s="15"/>
      <c r="N10" s="64">
        <f>SUM(J10:L10)</f>
        <v>3491</v>
      </c>
    </row>
    <row r="11" spans="1:15" ht="22.15" customHeight="1" x14ac:dyDescent="0.2">
      <c r="A11" s="144" t="s">
        <v>17</v>
      </c>
      <c r="B11" s="144"/>
      <c r="D11" s="65">
        <f>SUM(D8:D10)</f>
        <v>1019718</v>
      </c>
      <c r="E11" s="15"/>
      <c r="F11" s="65">
        <f>SUM(F8:F10)</f>
        <v>0</v>
      </c>
      <c r="G11" s="15"/>
      <c r="H11" s="65">
        <f>SUM(H8:H10)</f>
        <v>1019718</v>
      </c>
      <c r="I11" s="15"/>
      <c r="J11" s="65">
        <f>SUM(J8:J10)</f>
        <v>6454715</v>
      </c>
      <c r="K11" s="15"/>
      <c r="L11" s="65">
        <f>SUM(L8:L10)</f>
        <v>0</v>
      </c>
      <c r="M11" s="15"/>
      <c r="N11" s="65">
        <f>SUM(N8:N10)</f>
        <v>6454715</v>
      </c>
    </row>
  </sheetData>
  <mergeCells count="12">
    <mergeCell ref="A11:B11"/>
    <mergeCell ref="A4:L4"/>
    <mergeCell ref="A1:O1"/>
    <mergeCell ref="A2:N2"/>
    <mergeCell ref="A3:N3"/>
    <mergeCell ref="A9:B9"/>
    <mergeCell ref="A10:B10"/>
    <mergeCell ref="A6:B6"/>
    <mergeCell ref="A8:B8"/>
    <mergeCell ref="A5:C5"/>
    <mergeCell ref="D5:H5"/>
    <mergeCell ref="J5:N5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1"/>
  <sheetViews>
    <sheetView rightToLeft="1" zoomScaleNormal="100" workbookViewId="0">
      <selection activeCell="N15" sqref="N15"/>
    </sheetView>
  </sheetViews>
  <sheetFormatPr defaultRowHeight="12.75" x14ac:dyDescent="0.2"/>
  <cols>
    <col min="1" max="1" width="1.28515625" customWidth="1"/>
    <col min="2" max="2" width="28.7109375" customWidth="1"/>
    <col min="3" max="3" width="1.28515625" customWidth="1"/>
    <col min="4" max="4" width="19.5703125" customWidth="1"/>
    <col min="5" max="5" width="1.28515625" customWidth="1"/>
    <col min="6" max="6" width="23.85546875" customWidth="1"/>
    <col min="7" max="7" width="1.28515625" customWidth="1"/>
    <col min="8" max="8" width="24.28515625" customWidth="1"/>
    <col min="9" max="9" width="1.28515625" customWidth="1"/>
    <col min="10" max="10" width="18" customWidth="1"/>
    <col min="11" max="11" width="1.28515625" customWidth="1"/>
    <col min="12" max="12" width="15.85546875" customWidth="1"/>
    <col min="13" max="13" width="1.28515625" customWidth="1"/>
    <col min="14" max="14" width="21.28515625" customWidth="1"/>
    <col min="15" max="15" width="1.28515625" customWidth="1"/>
    <col min="16" max="16" width="22.7109375" customWidth="1"/>
    <col min="17" max="17" width="1.28515625" customWidth="1"/>
    <col min="18" max="18" width="23" customWidth="1"/>
    <col min="19" max="19" width="0.28515625" customWidth="1"/>
  </cols>
  <sheetData>
    <row r="1" spans="1:19" ht="29.65" customHeight="1" x14ac:dyDescent="0.2">
      <c r="A1" s="131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9" ht="29.65" customHeight="1" x14ac:dyDescent="0.2">
      <c r="A2" s="131" t="s">
        <v>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9" ht="29.65" customHeight="1" x14ac:dyDescent="0.2">
      <c r="A3" s="131" t="s">
        <v>100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9" s="45" customFormat="1" ht="25.5" x14ac:dyDescent="0.2">
      <c r="A4" s="116" t="s">
        <v>101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9" ht="24.75" customHeight="1" x14ac:dyDescent="0.2">
      <c r="A5" s="118"/>
      <c r="B5" s="119"/>
      <c r="C5" s="118"/>
      <c r="D5" s="129" t="s">
        <v>99</v>
      </c>
      <c r="E5" s="120"/>
      <c r="F5" s="120"/>
      <c r="G5" s="120"/>
      <c r="H5" s="120"/>
      <c r="I5" s="120"/>
      <c r="J5" s="120"/>
      <c r="K5" s="1"/>
      <c r="L5" s="129" t="s">
        <v>93</v>
      </c>
      <c r="M5" s="120"/>
      <c r="N5" s="120"/>
      <c r="O5" s="120"/>
      <c r="P5" s="120"/>
      <c r="Q5" s="120"/>
      <c r="R5" s="120"/>
      <c r="S5" s="1"/>
    </row>
    <row r="6" spans="1:19" ht="44.45" customHeight="1" x14ac:dyDescent="0.2">
      <c r="A6" s="112" t="s">
        <v>42</v>
      </c>
      <c r="B6" s="112"/>
      <c r="D6" s="4" t="s">
        <v>11</v>
      </c>
      <c r="F6" s="82" t="s">
        <v>6</v>
      </c>
      <c r="H6" s="74" t="s">
        <v>48</v>
      </c>
      <c r="J6" s="74" t="s">
        <v>49</v>
      </c>
      <c r="L6" s="4" t="s">
        <v>11</v>
      </c>
      <c r="N6" s="50" t="s">
        <v>6</v>
      </c>
      <c r="P6" s="4" t="s">
        <v>48</v>
      </c>
      <c r="R6" s="4" t="s">
        <v>49</v>
      </c>
    </row>
    <row r="7" spans="1:19" ht="14.85" customHeight="1" x14ac:dyDescent="0.2">
      <c r="A7" s="5"/>
      <c r="B7" s="5"/>
      <c r="D7" s="5"/>
      <c r="F7" s="5"/>
      <c r="H7" s="5"/>
      <c r="J7" s="5"/>
      <c r="L7" s="5"/>
      <c r="N7" s="5"/>
      <c r="P7" s="5"/>
      <c r="R7" s="5"/>
    </row>
    <row r="8" spans="1:19" ht="29.65" customHeight="1" x14ac:dyDescent="0.2">
      <c r="A8" s="122" t="s">
        <v>14</v>
      </c>
      <c r="B8" s="122"/>
      <c r="D8" s="20">
        <v>0</v>
      </c>
      <c r="E8" s="38"/>
      <c r="F8" s="79">
        <v>0</v>
      </c>
      <c r="G8" s="38"/>
      <c r="H8" s="79">
        <v>0</v>
      </c>
      <c r="I8" s="38"/>
      <c r="J8" s="79">
        <f>F8-H8</f>
        <v>0</v>
      </c>
      <c r="K8" s="38"/>
      <c r="L8" s="20">
        <v>12500000</v>
      </c>
      <c r="M8" s="15"/>
      <c r="N8" s="19">
        <v>27262764912</v>
      </c>
      <c r="O8" s="15"/>
      <c r="P8" s="19">
        <v>25384946487</v>
      </c>
      <c r="Q8" s="15"/>
      <c r="R8" s="19">
        <f>N8-P8</f>
        <v>1877818425</v>
      </c>
    </row>
    <row r="9" spans="1:19" ht="29.65" customHeight="1" x14ac:dyDescent="0.2">
      <c r="A9" s="149" t="s">
        <v>16</v>
      </c>
      <c r="B9" s="149"/>
      <c r="D9" s="20">
        <v>50000000</v>
      </c>
      <c r="E9" s="38"/>
      <c r="F9" s="79">
        <v>375214620250</v>
      </c>
      <c r="G9" s="38"/>
      <c r="H9" s="79">
        <v>337434187250</v>
      </c>
      <c r="I9" s="38"/>
      <c r="J9" s="79">
        <f>F9-H9</f>
        <v>37780433000</v>
      </c>
      <c r="K9" s="38"/>
      <c r="L9" s="20">
        <v>105000000</v>
      </c>
      <c r="M9" s="15"/>
      <c r="N9" s="19">
        <v>905211517694</v>
      </c>
      <c r="O9" s="15"/>
      <c r="P9" s="19">
        <v>836271951799</v>
      </c>
      <c r="Q9" s="15"/>
      <c r="R9" s="79">
        <f t="shared" ref="R9:R11" si="0">N9-P9</f>
        <v>68939565895</v>
      </c>
    </row>
    <row r="10" spans="1:19" ht="29.65" customHeight="1" x14ac:dyDescent="0.2">
      <c r="A10" s="122" t="s">
        <v>15</v>
      </c>
      <c r="B10" s="122"/>
      <c r="D10" s="79">
        <v>35246724</v>
      </c>
      <c r="E10" s="38"/>
      <c r="F10" s="79">
        <v>573230752762</v>
      </c>
      <c r="G10" s="38"/>
      <c r="H10" s="90">
        <v>566148131527</v>
      </c>
      <c r="J10" s="79">
        <f t="shared" ref="J10:J11" si="1">F10-H10</f>
        <v>7082621235</v>
      </c>
      <c r="K10" s="38"/>
      <c r="L10" s="79">
        <v>36187490</v>
      </c>
      <c r="M10" s="15"/>
      <c r="N10" s="79">
        <v>587925823257</v>
      </c>
      <c r="O10" s="15"/>
      <c r="P10" s="79">
        <v>580741361721</v>
      </c>
      <c r="Q10" s="15"/>
      <c r="R10" s="79">
        <f t="shared" si="0"/>
        <v>7184461536</v>
      </c>
    </row>
    <row r="11" spans="1:19" ht="29.65" customHeight="1" x14ac:dyDescent="0.2">
      <c r="A11" s="150" t="s">
        <v>95</v>
      </c>
      <c r="B11" s="150"/>
      <c r="D11" s="90">
        <v>6885802</v>
      </c>
      <c r="E11" s="38"/>
      <c r="F11" s="77">
        <v>211018300988</v>
      </c>
      <c r="G11" s="38"/>
      <c r="H11" s="77">
        <v>210882318675</v>
      </c>
      <c r="I11" s="38"/>
      <c r="J11" s="79">
        <f t="shared" si="1"/>
        <v>135982313</v>
      </c>
      <c r="K11" s="38"/>
      <c r="L11" s="79">
        <v>6885802</v>
      </c>
      <c r="M11" s="15"/>
      <c r="N11" s="21">
        <v>211018300988</v>
      </c>
      <c r="O11" s="15"/>
      <c r="P11" s="21">
        <v>210882318675</v>
      </c>
      <c r="Q11" s="15"/>
      <c r="R11" s="79">
        <f t="shared" si="0"/>
        <v>135982313</v>
      </c>
    </row>
    <row r="12" spans="1:19" ht="29.65" customHeight="1" x14ac:dyDescent="0.2">
      <c r="A12" s="112" t="s">
        <v>17</v>
      </c>
      <c r="B12" s="112"/>
      <c r="F12" s="78">
        <f>SUM(F8:F11)</f>
        <v>1159463674000</v>
      </c>
      <c r="H12" s="78">
        <f>SUM(H8:H11)</f>
        <v>1114464637452</v>
      </c>
      <c r="J12" s="78">
        <f>SUM(J8:J11)</f>
        <v>44999036548</v>
      </c>
      <c r="N12" s="22">
        <f>SUM(N8:N11)</f>
        <v>1731418406851</v>
      </c>
      <c r="P12" s="22">
        <f>SUM(P8:P11)</f>
        <v>1653280578682</v>
      </c>
      <c r="R12" s="22">
        <f>SUM(R8:R11)</f>
        <v>78137828169</v>
      </c>
    </row>
    <row r="17" spans="9:10" x14ac:dyDescent="0.2">
      <c r="I17" s="34"/>
      <c r="J17" s="34"/>
    </row>
    <row r="18" spans="9:10" x14ac:dyDescent="0.2">
      <c r="I18" s="34"/>
      <c r="J18" s="34"/>
    </row>
    <row r="19" spans="9:10" x14ac:dyDescent="0.2">
      <c r="I19" s="34"/>
      <c r="J19" s="34"/>
    </row>
    <row r="20" spans="9:10" x14ac:dyDescent="0.2">
      <c r="I20" s="34"/>
      <c r="J20" s="34"/>
    </row>
    <row r="21" spans="9:10" x14ac:dyDescent="0.2">
      <c r="I21" s="34"/>
      <c r="J21" s="34"/>
    </row>
  </sheetData>
  <mergeCells count="14">
    <mergeCell ref="A1:R1"/>
    <mergeCell ref="A2:R2"/>
    <mergeCell ref="A3:R3"/>
    <mergeCell ref="A5:C5"/>
    <mergeCell ref="D5:J5"/>
    <mergeCell ref="L5:R5"/>
    <mergeCell ref="A4:G4"/>
    <mergeCell ref="H4:M4"/>
    <mergeCell ref="A12:B12"/>
    <mergeCell ref="A10:B10"/>
    <mergeCell ref="A9:B9"/>
    <mergeCell ref="A11:B11"/>
    <mergeCell ref="A6:B6"/>
    <mergeCell ref="A8:B8"/>
  </mergeCells>
  <pageMargins left="0.39" right="0.39" top="0.39" bottom="0.39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9"/>
  <sheetViews>
    <sheetView rightToLeft="1" zoomScaleNormal="100" workbookViewId="0">
      <selection activeCell="N17" sqref="N17"/>
    </sheetView>
  </sheetViews>
  <sheetFormatPr defaultRowHeight="12.75" x14ac:dyDescent="0.2"/>
  <cols>
    <col min="1" max="1" width="1.28515625" customWidth="1"/>
    <col min="2" max="2" width="28.42578125" customWidth="1"/>
    <col min="3" max="3" width="1.28515625" customWidth="1"/>
    <col min="4" max="4" width="14.7109375" bestFit="1" customWidth="1"/>
    <col min="5" max="5" width="1.28515625" customWidth="1"/>
    <col min="6" max="6" width="20.42578125" customWidth="1"/>
    <col min="7" max="7" width="1.28515625" customWidth="1"/>
    <col min="8" max="8" width="28.7109375" customWidth="1"/>
    <col min="9" max="9" width="1.28515625" customWidth="1"/>
    <col min="10" max="10" width="25.7109375" customWidth="1"/>
    <col min="11" max="11" width="1.28515625" customWidth="1"/>
    <col min="12" max="12" width="16.5703125" bestFit="1" customWidth="1"/>
    <col min="13" max="13" width="1.28515625" customWidth="1"/>
    <col min="14" max="14" width="21.42578125" bestFit="1" customWidth="1"/>
    <col min="15" max="15" width="1.28515625" customWidth="1"/>
    <col min="16" max="16" width="21.42578125" bestFit="1" customWidth="1"/>
    <col min="17" max="17" width="1.28515625" customWidth="1"/>
    <col min="18" max="18" width="20.7109375" bestFit="1" customWidth="1"/>
    <col min="19" max="19" width="0.28515625" customWidth="1"/>
  </cols>
  <sheetData>
    <row r="1" spans="1:19" ht="29.65" customHeight="1" x14ac:dyDescent="0.2">
      <c r="A1" s="131" t="s">
        <v>58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9" ht="29.65" customHeight="1" x14ac:dyDescent="0.2">
      <c r="A2" s="131" t="s">
        <v>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9" ht="29.65" customHeight="1" x14ac:dyDescent="0.2">
      <c r="A3" s="131" t="s">
        <v>100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9" s="45" customFormat="1" ht="25.5" x14ac:dyDescent="0.2">
      <c r="A4" s="116" t="s">
        <v>81</v>
      </c>
      <c r="B4" s="116"/>
      <c r="C4" s="116"/>
      <c r="D4" s="116"/>
      <c r="E4" s="116"/>
      <c r="F4" s="116"/>
    </row>
    <row r="5" spans="1:19" ht="26.25" customHeight="1" x14ac:dyDescent="0.2">
      <c r="A5" s="118"/>
      <c r="B5" s="119"/>
      <c r="C5" s="118"/>
      <c r="D5" s="129" t="s">
        <v>99</v>
      </c>
      <c r="E5" s="120"/>
      <c r="F5" s="120"/>
      <c r="G5" s="120"/>
      <c r="H5" s="120"/>
      <c r="I5" s="120"/>
      <c r="J5" s="120"/>
      <c r="K5" s="1"/>
      <c r="L5" s="129" t="s">
        <v>93</v>
      </c>
      <c r="M5" s="120"/>
      <c r="N5" s="120"/>
      <c r="O5" s="120"/>
      <c r="P5" s="120"/>
      <c r="Q5" s="120"/>
      <c r="R5" s="120"/>
      <c r="S5" s="1"/>
    </row>
    <row r="6" spans="1:19" ht="44.45" customHeight="1" x14ac:dyDescent="0.2">
      <c r="A6" s="112" t="s">
        <v>42</v>
      </c>
      <c r="B6" s="112"/>
      <c r="D6" s="4" t="s">
        <v>11</v>
      </c>
      <c r="F6" s="83" t="s">
        <v>6</v>
      </c>
      <c r="H6" s="83" t="s">
        <v>48</v>
      </c>
      <c r="J6" s="74" t="s">
        <v>50</v>
      </c>
      <c r="L6" s="4" t="s">
        <v>11</v>
      </c>
      <c r="N6" s="4" t="s">
        <v>6</v>
      </c>
      <c r="P6" s="4" t="s">
        <v>48</v>
      </c>
      <c r="R6" s="4" t="s">
        <v>51</v>
      </c>
    </row>
    <row r="7" spans="1:19" ht="14.85" customHeight="1" x14ac:dyDescent="0.2">
      <c r="A7" s="5"/>
      <c r="B7" s="5"/>
      <c r="D7" s="5"/>
      <c r="F7" s="5"/>
      <c r="H7" s="5"/>
      <c r="J7" s="5"/>
      <c r="L7" s="5"/>
      <c r="N7" s="5"/>
      <c r="P7" s="5"/>
      <c r="R7" s="5"/>
    </row>
    <row r="8" spans="1:19" ht="29.65" customHeight="1" x14ac:dyDescent="0.2">
      <c r="A8" s="122" t="s">
        <v>14</v>
      </c>
      <c r="B8" s="122"/>
      <c r="D8" s="19">
        <v>3696763060</v>
      </c>
      <c r="E8" s="15"/>
      <c r="F8" s="79">
        <v>7240148899345</v>
      </c>
      <c r="G8" s="38"/>
      <c r="H8" s="79">
        <f>F8-J8</f>
        <v>8042514566102</v>
      </c>
      <c r="I8" s="38"/>
      <c r="J8" s="79">
        <v>-802365666757</v>
      </c>
      <c r="K8" s="38"/>
      <c r="L8" s="20">
        <v>3696763060</v>
      </c>
      <c r="M8" s="38"/>
      <c r="N8" s="20">
        <v>7240148899345</v>
      </c>
      <c r="O8" s="15"/>
      <c r="P8" s="79">
        <f t="shared" ref="P8:P12" si="0">N8-R8</f>
        <v>7518963121189</v>
      </c>
      <c r="Q8" s="15"/>
      <c r="R8" s="79">
        <v>-278814221844</v>
      </c>
    </row>
    <row r="9" spans="1:19" ht="29.65" customHeight="1" x14ac:dyDescent="0.2">
      <c r="A9" s="122" t="s">
        <v>16</v>
      </c>
      <c r="B9" s="122"/>
      <c r="D9" s="79">
        <v>2151923619</v>
      </c>
      <c r="E9" s="15"/>
      <c r="F9" s="79">
        <v>14406930652232</v>
      </c>
      <c r="G9" s="38"/>
      <c r="H9" s="79">
        <f t="shared" ref="H9:H12" si="1">F9-J9</f>
        <v>15541902205134</v>
      </c>
      <c r="I9" s="38"/>
      <c r="J9" s="79">
        <v>-1134971552902</v>
      </c>
      <c r="K9" s="38"/>
      <c r="L9" s="79">
        <v>2151923619</v>
      </c>
      <c r="M9" s="38"/>
      <c r="N9" s="79">
        <v>14406930652232</v>
      </c>
      <c r="O9" s="15"/>
      <c r="P9" s="79">
        <f t="shared" si="0"/>
        <v>14542720901840</v>
      </c>
      <c r="Q9" s="15"/>
      <c r="R9" s="79">
        <v>-135790249608</v>
      </c>
    </row>
    <row r="10" spans="1:19" ht="29.65" customHeight="1" x14ac:dyDescent="0.2">
      <c r="A10" s="122" t="s">
        <v>15</v>
      </c>
      <c r="B10" s="122"/>
      <c r="D10" s="79">
        <v>6078772</v>
      </c>
      <c r="E10" s="15"/>
      <c r="F10" s="79">
        <v>99259889584</v>
      </c>
      <c r="G10" s="38"/>
      <c r="H10" s="79">
        <f t="shared" si="1"/>
        <v>102104112150</v>
      </c>
      <c r="I10" s="38"/>
      <c r="J10" s="79">
        <v>-2844222566</v>
      </c>
      <c r="K10" s="38"/>
      <c r="L10" s="91">
        <v>6078772</v>
      </c>
      <c r="N10" s="91">
        <v>99259889584</v>
      </c>
      <c r="O10" s="15"/>
      <c r="P10" s="79">
        <f t="shared" si="0"/>
        <v>98974750940</v>
      </c>
      <c r="Q10" s="15"/>
      <c r="R10" s="107">
        <v>285138644</v>
      </c>
    </row>
    <row r="11" spans="1:19" ht="29.65" customHeight="1" x14ac:dyDescent="0.2">
      <c r="A11" s="122" t="s">
        <v>24</v>
      </c>
      <c r="B11" s="122"/>
      <c r="D11" s="91">
        <v>5000</v>
      </c>
      <c r="E11" s="15"/>
      <c r="F11" s="79">
        <v>4586222576</v>
      </c>
      <c r="G11" s="38"/>
      <c r="H11" s="79">
        <f t="shared" si="1"/>
        <v>4921429375</v>
      </c>
      <c r="I11" s="38"/>
      <c r="J11" s="79">
        <v>-335206799</v>
      </c>
      <c r="K11" s="38"/>
      <c r="L11" s="91">
        <v>5000</v>
      </c>
      <c r="N11" s="91">
        <v>4586222576</v>
      </c>
      <c r="O11" s="15"/>
      <c r="P11" s="79">
        <f t="shared" si="0"/>
        <v>4921429375</v>
      </c>
      <c r="Q11" s="15"/>
      <c r="R11" s="79">
        <v>-335206799</v>
      </c>
    </row>
    <row r="12" spans="1:19" ht="29.65" customHeight="1" x14ac:dyDescent="0.2">
      <c r="A12" s="124" t="s">
        <v>102</v>
      </c>
      <c r="B12" s="122"/>
      <c r="D12" s="91">
        <v>3271561</v>
      </c>
      <c r="E12" s="15"/>
      <c r="F12" s="77">
        <v>100506406361</v>
      </c>
      <c r="G12" s="38"/>
      <c r="H12" s="79">
        <f t="shared" si="1"/>
        <v>100253735403</v>
      </c>
      <c r="I12" s="38"/>
      <c r="J12" s="77">
        <v>252670958</v>
      </c>
      <c r="K12" s="38"/>
      <c r="L12" s="91">
        <v>3271561</v>
      </c>
      <c r="N12" s="91">
        <v>100506406361</v>
      </c>
      <c r="O12" s="15"/>
      <c r="P12" s="79">
        <f t="shared" si="0"/>
        <v>100253735403</v>
      </c>
      <c r="Q12" s="15"/>
      <c r="R12" s="77">
        <v>252670958</v>
      </c>
    </row>
    <row r="13" spans="1:19" ht="29.65" customHeight="1" x14ac:dyDescent="0.2">
      <c r="A13" s="112" t="s">
        <v>17</v>
      </c>
      <c r="B13" s="112"/>
      <c r="C13" s="9"/>
      <c r="E13" s="24"/>
      <c r="F13" s="78">
        <f>SUM(F8:F12)</f>
        <v>21851432070098</v>
      </c>
      <c r="G13" s="41"/>
      <c r="H13" s="78">
        <f>SUM(H8:H12)</f>
        <v>23791696048164</v>
      </c>
      <c r="I13" s="41"/>
      <c r="J13" s="78">
        <f>SUM(J8:J12)</f>
        <v>-1940263978066</v>
      </c>
      <c r="K13" s="41"/>
      <c r="M13" s="41"/>
      <c r="N13" s="23">
        <f>SUM(N8:N12)</f>
        <v>21851432070098</v>
      </c>
      <c r="O13" s="24"/>
      <c r="P13" s="22">
        <f>SUM(P8:P12)</f>
        <v>22265833938747</v>
      </c>
      <c r="Q13" s="24"/>
      <c r="R13" s="22">
        <f>SUM(R8:R12)</f>
        <v>-414401868649</v>
      </c>
    </row>
    <row r="15" spans="1:19" x14ac:dyDescent="0.2">
      <c r="L15" s="34"/>
      <c r="N15" s="34"/>
    </row>
    <row r="16" spans="1:19" x14ac:dyDescent="0.2">
      <c r="F16" s="34"/>
      <c r="L16" s="34"/>
      <c r="N16" s="34"/>
    </row>
    <row r="17" spans="6:14" x14ac:dyDescent="0.2">
      <c r="F17" s="34"/>
      <c r="L17" s="34"/>
      <c r="N17" s="34"/>
    </row>
    <row r="18" spans="6:14" x14ac:dyDescent="0.2">
      <c r="F18" s="34"/>
    </row>
    <row r="19" spans="6:14" x14ac:dyDescent="0.2">
      <c r="F19" s="34"/>
    </row>
  </sheetData>
  <mergeCells count="14">
    <mergeCell ref="A5:C5"/>
    <mergeCell ref="D5:J5"/>
    <mergeCell ref="L5:R5"/>
    <mergeCell ref="A4:F4"/>
    <mergeCell ref="A1:R1"/>
    <mergeCell ref="A2:R2"/>
    <mergeCell ref="A3:R3"/>
    <mergeCell ref="A10:B10"/>
    <mergeCell ref="A6:B6"/>
    <mergeCell ref="A8:B8"/>
    <mergeCell ref="A13:B13"/>
    <mergeCell ref="A12:B12"/>
    <mergeCell ref="A11:B11"/>
    <mergeCell ref="A9:B9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4"/>
  <sheetViews>
    <sheetView rightToLeft="1" workbookViewId="0">
      <selection activeCell="D28" sqref="D28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18.85546875" customWidth="1"/>
    <col min="7" max="7" width="1.28515625" customWidth="1"/>
    <col min="8" max="8" width="19.28515625" customWidth="1"/>
    <col min="9" max="9" width="1.28515625" customWidth="1"/>
    <col min="10" max="10" width="14.5703125" customWidth="1"/>
    <col min="11" max="11" width="16.7109375" customWidth="1"/>
    <col min="12" max="12" width="1.28515625" customWidth="1"/>
    <col min="13" max="13" width="11.7109375" customWidth="1"/>
    <col min="14" max="14" width="18" customWidth="1"/>
    <col min="15" max="15" width="1.28515625" customWidth="1"/>
    <col min="16" max="16" width="18" customWidth="1"/>
    <col min="17" max="17" width="1.28515625" customWidth="1"/>
    <col min="18" max="18" width="14.140625" customWidth="1"/>
    <col min="19" max="19" width="1.28515625" customWidth="1"/>
    <col min="20" max="20" width="19.28515625" customWidth="1"/>
    <col min="21" max="21" width="1.28515625" customWidth="1"/>
    <col min="22" max="22" width="20.42578125" customWidth="1"/>
    <col min="23" max="23" width="1.28515625" customWidth="1"/>
    <col min="24" max="24" width="15.42578125" customWidth="1"/>
    <col min="25" max="25" width="0.28515625" customWidth="1"/>
  </cols>
  <sheetData>
    <row r="1" spans="1:25" ht="7.3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29.65" customHeight="1" x14ac:dyDescent="0.2">
      <c r="A2" s="117" t="s">
        <v>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5" ht="29.65" customHeight="1" x14ac:dyDescent="0.2">
      <c r="A4" s="117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ht="7.3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5" ht="29.65" customHeight="1" x14ac:dyDescent="0.2">
      <c r="A6" s="117" t="s">
        <v>89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s="42" customFormat="1" ht="25.5" x14ac:dyDescent="0.4">
      <c r="A7" s="116" t="s">
        <v>61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25" s="42" customFormat="1" ht="25.5" x14ac:dyDescent="0.4">
      <c r="A8" s="116" t="s">
        <v>62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25" ht="22.15" customHeigh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ht="21.75" customHeight="1" x14ac:dyDescent="0.2">
      <c r="A10" s="118"/>
      <c r="B10" s="119"/>
      <c r="C10" s="118"/>
      <c r="D10" s="120" t="s">
        <v>2</v>
      </c>
      <c r="E10" s="120"/>
      <c r="F10" s="120"/>
      <c r="G10" s="120"/>
      <c r="H10" s="120"/>
      <c r="I10" s="1"/>
      <c r="J10" s="120" t="s">
        <v>1</v>
      </c>
      <c r="K10" s="120"/>
      <c r="L10" s="120"/>
      <c r="M10" s="120"/>
      <c r="N10" s="120"/>
      <c r="O10" s="1"/>
      <c r="P10" s="120" t="s">
        <v>90</v>
      </c>
      <c r="Q10" s="120"/>
      <c r="R10" s="120"/>
      <c r="S10" s="120"/>
      <c r="T10" s="120"/>
      <c r="U10" s="120"/>
      <c r="V10" s="120"/>
      <c r="W10" s="118"/>
      <c r="X10" s="119"/>
      <c r="Y10" s="118"/>
    </row>
    <row r="11" spans="1:25" ht="22.15" customHeight="1" x14ac:dyDescent="0.2">
      <c r="A11" s="112" t="s">
        <v>3</v>
      </c>
      <c r="B11" s="113"/>
      <c r="D11" s="111" t="s">
        <v>4</v>
      </c>
      <c r="F11" s="114" t="s">
        <v>5</v>
      </c>
      <c r="H11" s="114" t="s">
        <v>6</v>
      </c>
      <c r="J11" s="111" t="s">
        <v>7</v>
      </c>
      <c r="K11" s="111"/>
      <c r="M11" s="111" t="s">
        <v>8</v>
      </c>
      <c r="N11" s="111"/>
      <c r="P11" s="111" t="s">
        <v>4</v>
      </c>
      <c r="R11" s="111" t="s">
        <v>9</v>
      </c>
      <c r="T11" s="111" t="s">
        <v>5</v>
      </c>
      <c r="V11" s="111" t="s">
        <v>6</v>
      </c>
      <c r="X11" s="112" t="s">
        <v>10</v>
      </c>
    </row>
    <row r="12" spans="1:25" ht="22.15" customHeight="1" x14ac:dyDescent="0.2">
      <c r="A12" s="111"/>
      <c r="B12" s="111"/>
      <c r="D12" s="111"/>
      <c r="F12" s="111"/>
      <c r="H12" s="111"/>
      <c r="J12" s="75" t="s">
        <v>11</v>
      </c>
      <c r="K12" s="3" t="s">
        <v>12</v>
      </c>
      <c r="M12" s="3" t="s">
        <v>11</v>
      </c>
      <c r="N12" s="75" t="s">
        <v>13</v>
      </c>
      <c r="P12" s="111"/>
      <c r="R12" s="111"/>
      <c r="T12" s="111"/>
      <c r="V12" s="111"/>
      <c r="X12" s="111"/>
    </row>
    <row r="13" spans="1:25" ht="14.85" customHeight="1" x14ac:dyDescent="0.2">
      <c r="A13" s="5"/>
      <c r="B13" s="5"/>
      <c r="D13" s="5"/>
      <c r="F13" s="5"/>
      <c r="H13" s="5"/>
      <c r="J13" s="5"/>
      <c r="K13" s="5"/>
      <c r="M13" s="5"/>
      <c r="N13" s="5"/>
      <c r="P13" s="5"/>
      <c r="R13" s="5"/>
      <c r="T13" s="5"/>
      <c r="V13" s="5"/>
      <c r="X13" s="5"/>
    </row>
    <row r="14" spans="1:25" s="26" customFormat="1" ht="30" customHeight="1" x14ac:dyDescent="0.2">
      <c r="A14" s="115" t="s">
        <v>14</v>
      </c>
      <c r="B14" s="115"/>
      <c r="D14" s="76">
        <v>3641238190</v>
      </c>
      <c r="E14" s="33"/>
      <c r="F14" s="76">
        <v>7140980456349</v>
      </c>
      <c r="G14" s="33"/>
      <c r="H14" s="76">
        <v>7924589509068</v>
      </c>
      <c r="I14" s="33"/>
      <c r="J14" s="76">
        <v>55524870</v>
      </c>
      <c r="K14" s="76">
        <v>117925057034</v>
      </c>
      <c r="L14" s="33"/>
      <c r="M14" s="76">
        <v>0</v>
      </c>
      <c r="N14" s="76">
        <v>0</v>
      </c>
      <c r="O14" s="33"/>
      <c r="P14" s="76">
        <f>D14+J14+M14</f>
        <v>3696763060</v>
      </c>
      <c r="Q14" s="33"/>
      <c r="R14" s="76">
        <v>1960</v>
      </c>
      <c r="S14" s="36"/>
      <c r="T14" s="76">
        <v>7258905513383</v>
      </c>
      <c r="U14" s="33"/>
      <c r="V14" s="76">
        <v>7240148899345</v>
      </c>
      <c r="W14" s="36"/>
      <c r="X14" s="27">
        <v>31.52</v>
      </c>
    </row>
    <row r="15" spans="1:25" s="26" customFormat="1" ht="30" customHeight="1" x14ac:dyDescent="0.2">
      <c r="A15" s="110" t="s">
        <v>16</v>
      </c>
      <c r="B15" s="110"/>
      <c r="D15" s="73">
        <v>2166854147</v>
      </c>
      <c r="E15" s="33"/>
      <c r="F15" s="73">
        <v>9878346736748</v>
      </c>
      <c r="G15" s="33"/>
      <c r="H15" s="73">
        <v>15634962186602</v>
      </c>
      <c r="I15" s="33"/>
      <c r="J15" s="73">
        <v>35069472</v>
      </c>
      <c r="K15" s="73">
        <v>244659585532</v>
      </c>
      <c r="L15" s="33"/>
      <c r="M15" s="73">
        <v>-50000000</v>
      </c>
      <c r="N15" s="73">
        <v>375214620250</v>
      </c>
      <c r="O15" s="33"/>
      <c r="P15" s="76">
        <f>D15+J15+M15</f>
        <v>2151923619</v>
      </c>
      <c r="Q15" s="33"/>
      <c r="R15" s="76">
        <v>6700</v>
      </c>
      <c r="S15" s="36"/>
      <c r="T15" s="73">
        <v>9895064198280</v>
      </c>
      <c r="U15" s="33"/>
      <c r="V15" s="73">
        <v>14406930652232</v>
      </c>
      <c r="W15" s="36"/>
      <c r="X15" s="28">
        <v>62.72</v>
      </c>
    </row>
    <row r="16" spans="1:25" s="26" customFormat="1" ht="30" customHeight="1" x14ac:dyDescent="0.2">
      <c r="A16" s="109" t="s">
        <v>17</v>
      </c>
      <c r="B16" s="109"/>
      <c r="D16" s="37"/>
      <c r="E16" s="33"/>
      <c r="F16" s="72">
        <f>SUM(F14:F15)</f>
        <v>17019327193097</v>
      </c>
      <c r="G16" s="33"/>
      <c r="H16" s="72">
        <f>SUM(H14:H15)</f>
        <v>23559551695670</v>
      </c>
      <c r="I16" s="33"/>
      <c r="J16" s="37"/>
      <c r="K16" s="29">
        <f>SUM(K14:K15)</f>
        <v>362584642566</v>
      </c>
      <c r="L16" s="33"/>
      <c r="M16" s="37"/>
      <c r="N16" s="72">
        <f>SUM(N14:N15)</f>
        <v>375214620250</v>
      </c>
      <c r="O16" s="33"/>
      <c r="P16" s="37"/>
      <c r="Q16" s="33"/>
      <c r="R16" s="33"/>
      <c r="S16" s="36"/>
      <c r="T16" s="29">
        <f>SUM(T14:T15)</f>
        <v>17153969711663</v>
      </c>
      <c r="U16" s="33"/>
      <c r="V16" s="29">
        <f>SUM(V14:V15)</f>
        <v>21647079551577</v>
      </c>
      <c r="X16" s="30">
        <f>SUM(X14:X15)</f>
        <v>94.24</v>
      </c>
    </row>
    <row r="17" spans="4:22" x14ac:dyDescent="0.2"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4:22" x14ac:dyDescent="0.2"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37"/>
      <c r="R18" s="37"/>
      <c r="S18" s="37"/>
      <c r="T18" s="37"/>
      <c r="U18" s="37"/>
      <c r="V18" s="37"/>
    </row>
    <row r="19" spans="4:22" x14ac:dyDescent="0.2">
      <c r="D19" s="37"/>
      <c r="E19" s="37"/>
      <c r="F19" s="37"/>
      <c r="G19" s="37"/>
      <c r="H19" s="37"/>
      <c r="I19" s="37"/>
      <c r="J19" s="37"/>
      <c r="K19" s="39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4:22" x14ac:dyDescent="0.2">
      <c r="P20" s="35"/>
      <c r="R20" s="15"/>
      <c r="T20" s="15"/>
    </row>
    <row r="21" spans="4:22" x14ac:dyDescent="0.2">
      <c r="P21" s="15"/>
    </row>
    <row r="22" spans="4:22" x14ac:dyDescent="0.2">
      <c r="K22" s="35"/>
      <c r="P22" s="34"/>
      <c r="Q22" s="34"/>
      <c r="R22" s="34"/>
    </row>
    <row r="24" spans="4:22" x14ac:dyDescent="0.2">
      <c r="P24" s="34"/>
      <c r="Q24" s="34"/>
      <c r="R24" s="34"/>
    </row>
    <row r="26" spans="4:22" x14ac:dyDescent="0.2">
      <c r="P26" s="34"/>
      <c r="Q26" s="34"/>
      <c r="R26" s="34"/>
    </row>
    <row r="27" spans="4:22" x14ac:dyDescent="0.2">
      <c r="P27" s="34"/>
      <c r="Q27" s="34"/>
      <c r="R27" s="34"/>
    </row>
    <row r="28" spans="4:22" x14ac:dyDescent="0.2">
      <c r="P28" s="34"/>
      <c r="Q28" s="34"/>
      <c r="R28" s="34"/>
    </row>
    <row r="29" spans="4:22" x14ac:dyDescent="0.2">
      <c r="P29" s="34"/>
      <c r="Q29" s="34"/>
      <c r="R29" s="34"/>
    </row>
    <row r="32" spans="4:22" x14ac:dyDescent="0.2">
      <c r="P32" s="34"/>
      <c r="Q32" s="34"/>
      <c r="R32" s="34"/>
    </row>
    <row r="33" spans="16:18" x14ac:dyDescent="0.2">
      <c r="P33" s="34"/>
      <c r="Q33" s="34"/>
      <c r="R33" s="34"/>
    </row>
    <row r="34" spans="16:18" x14ac:dyDescent="0.2">
      <c r="P34" s="34"/>
      <c r="Q34" s="34"/>
      <c r="R34" s="34"/>
    </row>
  </sheetData>
  <mergeCells count="28">
    <mergeCell ref="A1:Y1"/>
    <mergeCell ref="A3:Y3"/>
    <mergeCell ref="A2:Y2"/>
    <mergeCell ref="A5:Y5"/>
    <mergeCell ref="A7:R7"/>
    <mergeCell ref="A8:R8"/>
    <mergeCell ref="A4:Y4"/>
    <mergeCell ref="A6:Y6"/>
    <mergeCell ref="H11:H12"/>
    <mergeCell ref="J11:K11"/>
    <mergeCell ref="A9:Y9"/>
    <mergeCell ref="A10:C10"/>
    <mergeCell ref="D10:H10"/>
    <mergeCell ref="J10:N10"/>
    <mergeCell ref="P10:V10"/>
    <mergeCell ref="W10:Y10"/>
    <mergeCell ref="X11:X12"/>
    <mergeCell ref="M11:N11"/>
    <mergeCell ref="P11:P12"/>
    <mergeCell ref="A16:B16"/>
    <mergeCell ref="A15:B15"/>
    <mergeCell ref="R11:R12"/>
    <mergeCell ref="T11:T12"/>
    <mergeCell ref="V11:V12"/>
    <mergeCell ref="A11:B12"/>
    <mergeCell ref="D11:D12"/>
    <mergeCell ref="F11:F12"/>
    <mergeCell ref="A14:B14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2027-C35D-4574-A723-8AEDBF8BA22F}">
  <sheetPr>
    <pageSetUpPr fitToPage="1"/>
  </sheetPr>
  <dimension ref="A1:Y33"/>
  <sheetViews>
    <sheetView rightToLeft="1" workbookViewId="0">
      <selection activeCell="F30" sqref="F30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1" customWidth="1"/>
    <col min="5" max="5" width="1.28515625" customWidth="1"/>
    <col min="6" max="6" width="21.140625" customWidth="1"/>
    <col min="7" max="7" width="1.28515625" customWidth="1"/>
    <col min="8" max="8" width="18.140625" customWidth="1"/>
    <col min="9" max="9" width="1.28515625" customWidth="1"/>
    <col min="10" max="10" width="14.5703125" customWidth="1"/>
    <col min="11" max="11" width="17.28515625" bestFit="1" customWidth="1"/>
    <col min="12" max="12" width="1.28515625" customWidth="1"/>
    <col min="13" max="13" width="14.140625" customWidth="1"/>
    <col min="14" max="14" width="20.85546875" customWidth="1"/>
    <col min="15" max="15" width="1.28515625" customWidth="1"/>
    <col min="16" max="16" width="13.5703125" customWidth="1"/>
    <col min="17" max="17" width="1.28515625" customWidth="1"/>
    <col min="18" max="18" width="12.5703125" customWidth="1"/>
    <col min="19" max="19" width="1.28515625" customWidth="1"/>
    <col min="20" max="20" width="19.28515625" customWidth="1"/>
    <col min="21" max="21" width="1.28515625" customWidth="1"/>
    <col min="22" max="22" width="21.85546875" customWidth="1"/>
    <col min="23" max="23" width="1.28515625" customWidth="1"/>
    <col min="24" max="24" width="15.42578125" customWidth="1"/>
    <col min="25" max="25" width="0.28515625" customWidth="1"/>
  </cols>
  <sheetData>
    <row r="1" spans="1:25" ht="7.3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29.65" customHeight="1" x14ac:dyDescent="0.2">
      <c r="A2" s="117" t="s">
        <v>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5" ht="29.65" customHeight="1" x14ac:dyDescent="0.2">
      <c r="A4" s="117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ht="7.3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5" ht="29.65" customHeight="1" x14ac:dyDescent="0.2">
      <c r="A6" s="117" t="s">
        <v>89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</row>
    <row r="7" spans="1:25" s="42" customFormat="1" ht="25.5" x14ac:dyDescent="0.4">
      <c r="A7" s="116" t="s">
        <v>64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25" ht="22.15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</row>
    <row r="9" spans="1:25" ht="21.75" customHeight="1" x14ac:dyDescent="0.2">
      <c r="A9" s="118"/>
      <c r="B9" s="119"/>
      <c r="C9" s="118"/>
      <c r="D9" s="120" t="s">
        <v>2</v>
      </c>
      <c r="E9" s="120"/>
      <c r="F9" s="120"/>
      <c r="G9" s="120"/>
      <c r="H9" s="120"/>
      <c r="I9" s="10"/>
      <c r="J9" s="120" t="s">
        <v>1</v>
      </c>
      <c r="K9" s="120"/>
      <c r="L9" s="120"/>
      <c r="M9" s="120"/>
      <c r="N9" s="120"/>
      <c r="O9" s="10"/>
      <c r="P9" s="120" t="s">
        <v>90</v>
      </c>
      <c r="Q9" s="120"/>
      <c r="R9" s="120"/>
      <c r="S9" s="120"/>
      <c r="T9" s="120"/>
      <c r="U9" s="120"/>
      <c r="V9" s="120"/>
      <c r="W9" s="118"/>
      <c r="X9" s="119"/>
      <c r="Y9" s="118"/>
    </row>
    <row r="10" spans="1:25" ht="22.15" customHeight="1" x14ac:dyDescent="0.2">
      <c r="A10" s="112" t="s">
        <v>3</v>
      </c>
      <c r="B10" s="113"/>
      <c r="D10" s="111" t="s">
        <v>82</v>
      </c>
      <c r="F10" s="114" t="s">
        <v>5</v>
      </c>
      <c r="H10" s="114" t="s">
        <v>6</v>
      </c>
      <c r="J10" s="111" t="s">
        <v>7</v>
      </c>
      <c r="K10" s="111"/>
      <c r="M10" s="111" t="s">
        <v>8</v>
      </c>
      <c r="N10" s="111"/>
      <c r="P10" s="111" t="s">
        <v>4</v>
      </c>
      <c r="R10" s="111" t="s">
        <v>9</v>
      </c>
      <c r="T10" s="111" t="s">
        <v>5</v>
      </c>
      <c r="V10" s="111" t="s">
        <v>6</v>
      </c>
      <c r="X10" s="112" t="s">
        <v>10</v>
      </c>
    </row>
    <row r="11" spans="1:25" ht="22.15" customHeight="1" x14ac:dyDescent="0.2">
      <c r="A11" s="111"/>
      <c r="B11" s="111"/>
      <c r="D11" s="111"/>
      <c r="F11" s="111"/>
      <c r="H11" s="111"/>
      <c r="J11" s="75" t="s">
        <v>11</v>
      </c>
      <c r="K11" s="11" t="s">
        <v>12</v>
      </c>
      <c r="M11" s="11" t="s">
        <v>11</v>
      </c>
      <c r="N11" s="75" t="s">
        <v>13</v>
      </c>
      <c r="P11" s="111"/>
      <c r="R11" s="111"/>
      <c r="T11" s="111"/>
      <c r="V11" s="111"/>
      <c r="X11" s="111"/>
    </row>
    <row r="12" spans="1:25" ht="14.85" customHeight="1" x14ac:dyDescent="0.2">
      <c r="A12" s="5"/>
      <c r="B12" s="5"/>
      <c r="D12" s="5"/>
      <c r="F12" s="5"/>
      <c r="H12" s="5"/>
      <c r="J12" s="5"/>
      <c r="K12" s="5"/>
      <c r="M12" s="5"/>
      <c r="N12" s="5"/>
      <c r="P12" s="5"/>
      <c r="R12" s="5"/>
      <c r="T12" s="5"/>
      <c r="V12" s="5"/>
      <c r="X12" s="5"/>
    </row>
    <row r="13" spans="1:25" s="26" customFormat="1" ht="22.15" customHeight="1" x14ac:dyDescent="0.2">
      <c r="A13" s="115" t="s">
        <v>91</v>
      </c>
      <c r="B13" s="115"/>
      <c r="D13" s="69">
        <v>0</v>
      </c>
      <c r="E13" s="33"/>
      <c r="F13" s="89">
        <v>0</v>
      </c>
      <c r="G13" s="33"/>
      <c r="H13" s="76">
        <v>0</v>
      </c>
      <c r="I13" s="33"/>
      <c r="J13" s="76">
        <v>10157363</v>
      </c>
      <c r="K13" s="76">
        <v>311175627394</v>
      </c>
      <c r="L13" s="33"/>
      <c r="M13" s="76">
        <v>-6885802</v>
      </c>
      <c r="N13" s="76">
        <v>-211018300988</v>
      </c>
      <c r="O13" s="33"/>
      <c r="P13" s="76">
        <f>D13+J13+M13</f>
        <v>3271561</v>
      </c>
      <c r="Q13" s="33"/>
      <c r="R13" s="76">
        <v>30727</v>
      </c>
      <c r="S13" s="36"/>
      <c r="T13" s="76">
        <v>100253735403</v>
      </c>
      <c r="U13" s="33"/>
      <c r="V13" s="76">
        <v>100506406361</v>
      </c>
      <c r="X13" s="27">
        <v>0.44</v>
      </c>
    </row>
    <row r="14" spans="1:25" s="26" customFormat="1" ht="22.15" customHeight="1" x14ac:dyDescent="0.2">
      <c r="A14" s="115" t="s">
        <v>63</v>
      </c>
      <c r="B14" s="115"/>
      <c r="D14" s="69">
        <v>8997882</v>
      </c>
      <c r="E14" s="33"/>
      <c r="F14" s="73">
        <v>134837061232</v>
      </c>
      <c r="G14" s="33"/>
      <c r="H14" s="76">
        <v>143120464618</v>
      </c>
      <c r="I14" s="33"/>
      <c r="J14" s="76">
        <v>32327614</v>
      </c>
      <c r="K14" s="76">
        <v>525239279813</v>
      </c>
      <c r="L14" s="33"/>
      <c r="M14" s="76">
        <v>-35246724</v>
      </c>
      <c r="N14" s="76">
        <v>573230752762</v>
      </c>
      <c r="O14" s="33"/>
      <c r="P14" s="76">
        <f>D14+J14+M14</f>
        <v>6078772</v>
      </c>
      <c r="Q14" s="33"/>
      <c r="R14" s="76">
        <v>16332</v>
      </c>
      <c r="S14" s="36"/>
      <c r="T14" s="76">
        <v>98974750940</v>
      </c>
      <c r="U14" s="33"/>
      <c r="V14" s="76">
        <v>99259889584</v>
      </c>
      <c r="X14" s="27">
        <v>0.43</v>
      </c>
    </row>
    <row r="15" spans="1:25" s="26" customFormat="1" ht="22.15" customHeight="1" x14ac:dyDescent="0.2">
      <c r="A15" s="109" t="s">
        <v>17</v>
      </c>
      <c r="B15" s="109"/>
      <c r="D15" s="37"/>
      <c r="E15" s="33"/>
      <c r="F15" s="72">
        <f>SUM(F13:F14)</f>
        <v>134837061232</v>
      </c>
      <c r="G15" s="33"/>
      <c r="H15" s="72">
        <f>SUM(H13:H14)</f>
        <v>143120464618</v>
      </c>
      <c r="I15" s="33"/>
      <c r="J15" s="37"/>
      <c r="K15" s="72">
        <f>SUM(K13:K14)</f>
        <v>836414907207</v>
      </c>
      <c r="L15" s="33"/>
      <c r="M15" s="37"/>
      <c r="N15" s="72">
        <f>SUM(N13:N14)</f>
        <v>362212451774</v>
      </c>
      <c r="O15" s="33"/>
      <c r="P15" s="37"/>
      <c r="Q15" s="33"/>
      <c r="R15" s="33"/>
      <c r="S15" s="36"/>
      <c r="T15" s="72">
        <f>SUM(T13:T14)</f>
        <v>199228486343</v>
      </c>
      <c r="U15" s="33"/>
      <c r="V15" s="72">
        <f>SUM(V13:V14)</f>
        <v>199766295945</v>
      </c>
      <c r="X15" s="30">
        <f>SUM(X13:X14)</f>
        <v>0.87</v>
      </c>
    </row>
    <row r="16" spans="1:25" x14ac:dyDescent="0.2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4:22" x14ac:dyDescent="0.2"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7"/>
      <c r="R17" s="37"/>
      <c r="S17" s="37"/>
      <c r="T17" s="37"/>
      <c r="U17" s="37"/>
      <c r="V17" s="37"/>
    </row>
    <row r="18" spans="4:22" x14ac:dyDescent="0.2">
      <c r="D18" s="37"/>
      <c r="E18" s="37"/>
      <c r="F18" s="37"/>
      <c r="G18" s="37"/>
      <c r="H18" s="37"/>
      <c r="I18" s="37"/>
      <c r="J18" s="37"/>
      <c r="K18" s="39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4:22" x14ac:dyDescent="0.2">
      <c r="P19" s="35"/>
      <c r="R19" s="15"/>
      <c r="T19" s="15"/>
    </row>
    <row r="20" spans="4:22" x14ac:dyDescent="0.2">
      <c r="P20" s="15"/>
    </row>
    <row r="21" spans="4:22" x14ac:dyDescent="0.2">
      <c r="K21" s="35"/>
      <c r="P21" s="34"/>
      <c r="Q21" s="34"/>
      <c r="R21" s="34"/>
    </row>
    <row r="23" spans="4:22" x14ac:dyDescent="0.2">
      <c r="P23" s="34"/>
      <c r="Q23" s="34"/>
      <c r="R23" s="34"/>
    </row>
    <row r="25" spans="4:22" x14ac:dyDescent="0.2">
      <c r="P25" s="34"/>
      <c r="Q25" s="34"/>
      <c r="R25" s="34"/>
    </row>
    <row r="26" spans="4:22" x14ac:dyDescent="0.2">
      <c r="P26" s="34"/>
      <c r="Q26" s="34"/>
      <c r="R26" s="34"/>
    </row>
    <row r="27" spans="4:22" x14ac:dyDescent="0.2">
      <c r="P27" s="34"/>
      <c r="Q27" s="34"/>
      <c r="R27" s="34"/>
    </row>
    <row r="28" spans="4:22" x14ac:dyDescent="0.2">
      <c r="P28" s="34"/>
      <c r="Q28" s="34"/>
      <c r="R28" s="34"/>
    </row>
    <row r="31" spans="4:22" x14ac:dyDescent="0.2">
      <c r="P31" s="34"/>
      <c r="Q31" s="34"/>
      <c r="R31" s="34"/>
    </row>
    <row r="32" spans="4:22" x14ac:dyDescent="0.2">
      <c r="P32" s="34"/>
      <c r="Q32" s="34"/>
      <c r="R32" s="34"/>
    </row>
    <row r="33" spans="16:18" x14ac:dyDescent="0.2">
      <c r="P33" s="34"/>
      <c r="Q33" s="34"/>
      <c r="R33" s="34"/>
    </row>
  </sheetData>
  <mergeCells count="27">
    <mergeCell ref="A15:B15"/>
    <mergeCell ref="A14:B14"/>
    <mergeCell ref="A13:B13"/>
    <mergeCell ref="X10:X11"/>
    <mergeCell ref="A10:B11"/>
    <mergeCell ref="D10:D11"/>
    <mergeCell ref="F10:F11"/>
    <mergeCell ref="H10:H11"/>
    <mergeCell ref="J10:K10"/>
    <mergeCell ref="M10:N10"/>
    <mergeCell ref="P10:P11"/>
    <mergeCell ref="R10:R11"/>
    <mergeCell ref="T10:T11"/>
    <mergeCell ref="V10:V11"/>
    <mergeCell ref="A8:Y8"/>
    <mergeCell ref="A9:C9"/>
    <mergeCell ref="D9:H9"/>
    <mergeCell ref="J9:N9"/>
    <mergeCell ref="P9:V9"/>
    <mergeCell ref="W9:Y9"/>
    <mergeCell ref="A5:Y5"/>
    <mergeCell ref="A7:R7"/>
    <mergeCell ref="A1:Y1"/>
    <mergeCell ref="A3:Y3"/>
    <mergeCell ref="A2:Y2"/>
    <mergeCell ref="A4:Y4"/>
    <mergeCell ref="A6:Y6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4"/>
  <sheetViews>
    <sheetView rightToLeft="1" zoomScale="90" zoomScaleNormal="90" workbookViewId="0">
      <selection activeCell="C13" sqref="C13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1.7109375" customWidth="1"/>
    <col min="5" max="5" width="1.28515625" customWidth="1"/>
    <col min="6" max="6" width="14.140625" customWidth="1"/>
    <col min="7" max="7" width="1.28515625" customWidth="1"/>
    <col min="8" max="8" width="14.140625" customWidth="1"/>
    <col min="9" max="9" width="1.28515625" customWidth="1"/>
    <col min="10" max="10" width="14.140625" customWidth="1"/>
    <col min="11" max="11" width="1.28515625" customWidth="1"/>
    <col min="12" max="12" width="12.85546875" customWidth="1"/>
    <col min="13" max="13" width="1.28515625" customWidth="1"/>
    <col min="14" max="14" width="8.28515625" customWidth="1"/>
    <col min="15" max="15" width="1.28515625" customWidth="1"/>
    <col min="16" max="16" width="9.42578125" customWidth="1"/>
    <col min="17" max="17" width="1.28515625" customWidth="1"/>
    <col min="18" max="18" width="17.140625" customWidth="1"/>
    <col min="19" max="19" width="1.28515625" customWidth="1"/>
    <col min="20" max="20" width="17" customWidth="1"/>
    <col min="21" max="21" width="1.28515625" customWidth="1"/>
    <col min="22" max="22" width="7" customWidth="1"/>
    <col min="23" max="23" width="13.7109375" customWidth="1"/>
    <col min="24" max="24" width="1.28515625" customWidth="1"/>
    <col min="25" max="25" width="10.7109375" customWidth="1"/>
    <col min="26" max="26" width="11.7109375" customWidth="1"/>
    <col min="27" max="27" width="1.28515625" customWidth="1"/>
    <col min="28" max="28" width="8.5703125" customWidth="1"/>
    <col min="29" max="29" width="1.28515625" customWidth="1"/>
    <col min="30" max="30" width="13.85546875" customWidth="1"/>
    <col min="31" max="31" width="1.28515625" customWidth="1"/>
    <col min="32" max="32" width="17.140625" customWidth="1"/>
    <col min="33" max="33" width="1.28515625" customWidth="1"/>
    <col min="34" max="34" width="17.85546875" customWidth="1"/>
    <col min="35" max="35" width="1.28515625" customWidth="1"/>
    <col min="36" max="36" width="16.7109375" customWidth="1"/>
    <col min="37" max="37" width="0.28515625" customWidth="1"/>
  </cols>
  <sheetData>
    <row r="1" spans="1:37" ht="22.1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</row>
    <row r="2" spans="1:37" ht="29.65" customHeight="1" x14ac:dyDescent="0.2">
      <c r="A2" s="117" t="s">
        <v>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 spans="1:37" ht="22.1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</row>
    <row r="4" spans="1:37" ht="29.65" customHeight="1" x14ac:dyDescent="0.2">
      <c r="A4" s="117" t="s">
        <v>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</row>
    <row r="5" spans="1:37" ht="29.6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</row>
    <row r="6" spans="1:37" ht="29.65" customHeight="1" x14ac:dyDescent="0.2">
      <c r="A6" s="117" t="s">
        <v>89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</row>
    <row r="7" spans="1:37" s="43" customFormat="1" ht="25.5" x14ac:dyDescent="0.4">
      <c r="A7" s="116" t="s">
        <v>65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</row>
    <row r="8" spans="1:37" ht="22.15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</row>
    <row r="9" spans="1:37" ht="14.85" customHeight="1" x14ac:dyDescent="0.2">
      <c r="A9" s="118"/>
      <c r="B9" s="119"/>
      <c r="C9" s="118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"/>
      <c r="P9" s="120" t="s">
        <v>2</v>
      </c>
      <c r="Q9" s="120"/>
      <c r="R9" s="120"/>
      <c r="S9" s="120"/>
      <c r="T9" s="120"/>
      <c r="U9" s="1"/>
      <c r="V9" s="120" t="s">
        <v>1</v>
      </c>
      <c r="W9" s="120"/>
      <c r="X9" s="120"/>
      <c r="Y9" s="120"/>
      <c r="Z9" s="120"/>
      <c r="AA9" s="1"/>
      <c r="AB9" s="120" t="s">
        <v>90</v>
      </c>
      <c r="AC9" s="120"/>
      <c r="AD9" s="120"/>
      <c r="AE9" s="120"/>
      <c r="AF9" s="120"/>
      <c r="AG9" s="120"/>
      <c r="AH9" s="120"/>
      <c r="AI9" s="118"/>
      <c r="AJ9" s="119"/>
      <c r="AK9" s="118"/>
    </row>
    <row r="10" spans="1:37" ht="22.15" customHeight="1" x14ac:dyDescent="0.2">
      <c r="A10" s="112" t="s">
        <v>18</v>
      </c>
      <c r="B10" s="113"/>
      <c r="D10" s="111" t="s">
        <v>83</v>
      </c>
      <c r="F10" s="111" t="s">
        <v>85</v>
      </c>
      <c r="H10" s="111" t="s">
        <v>19</v>
      </c>
      <c r="J10" s="111" t="s">
        <v>20</v>
      </c>
      <c r="L10" s="111" t="s">
        <v>21</v>
      </c>
      <c r="N10" s="111" t="s">
        <v>22</v>
      </c>
      <c r="P10" s="111" t="s">
        <v>4</v>
      </c>
      <c r="R10" s="114" t="s">
        <v>5</v>
      </c>
      <c r="T10" s="111" t="s">
        <v>6</v>
      </c>
      <c r="V10" s="111" t="s">
        <v>7</v>
      </c>
      <c r="W10" s="111"/>
      <c r="Y10" s="111" t="s">
        <v>8</v>
      </c>
      <c r="Z10" s="111"/>
      <c r="AB10" s="111" t="s">
        <v>4</v>
      </c>
      <c r="AD10" s="111" t="s">
        <v>23</v>
      </c>
      <c r="AF10" s="111" t="s">
        <v>5</v>
      </c>
      <c r="AH10" s="111" t="s">
        <v>6</v>
      </c>
      <c r="AJ10" s="112" t="s">
        <v>10</v>
      </c>
    </row>
    <row r="11" spans="1:37" ht="36.75" customHeight="1" x14ac:dyDescent="0.2">
      <c r="A11" s="111"/>
      <c r="B11" s="111"/>
      <c r="D11" s="111"/>
      <c r="F11" s="111"/>
      <c r="H11" s="111"/>
      <c r="J11" s="111"/>
      <c r="L11" s="111"/>
      <c r="N11" s="111"/>
      <c r="P11" s="111"/>
      <c r="R11" s="111"/>
      <c r="T11" s="111"/>
      <c r="V11" s="3" t="s">
        <v>11</v>
      </c>
      <c r="W11" s="75" t="s">
        <v>12</v>
      </c>
      <c r="Y11" s="3" t="s">
        <v>11</v>
      </c>
      <c r="Z11" s="3" t="s">
        <v>13</v>
      </c>
      <c r="AB11" s="111"/>
      <c r="AD11" s="111"/>
      <c r="AF11" s="111"/>
      <c r="AH11" s="111"/>
      <c r="AJ11" s="111"/>
    </row>
    <row r="12" spans="1:37" ht="14.85" customHeight="1" x14ac:dyDescent="0.2">
      <c r="A12" s="5"/>
      <c r="B12" s="5"/>
      <c r="D12" s="5"/>
      <c r="F12" s="5"/>
      <c r="H12" s="5"/>
      <c r="J12" s="5"/>
      <c r="L12" s="5"/>
      <c r="N12" s="5"/>
      <c r="P12" s="5"/>
      <c r="R12" s="5"/>
      <c r="T12" s="5"/>
      <c r="V12" s="5"/>
      <c r="W12" s="5"/>
      <c r="Y12" s="5"/>
      <c r="Z12" s="5"/>
      <c r="AB12" s="5"/>
      <c r="AD12" s="5"/>
      <c r="AF12" s="5"/>
      <c r="AH12" s="5"/>
      <c r="AJ12" s="5"/>
    </row>
    <row r="13" spans="1:37" ht="22.15" customHeight="1" x14ac:dyDescent="0.2">
      <c r="A13" s="121" t="s">
        <v>24</v>
      </c>
      <c r="B13" s="121"/>
      <c r="D13" s="6" t="s">
        <v>84</v>
      </c>
      <c r="F13" s="32" t="s">
        <v>84</v>
      </c>
      <c r="H13" s="32" t="s">
        <v>25</v>
      </c>
      <c r="J13" s="6" t="s">
        <v>26</v>
      </c>
      <c r="L13" s="17">
        <v>18</v>
      </c>
      <c r="P13" s="21">
        <v>5000</v>
      </c>
      <c r="Q13" s="15"/>
      <c r="R13" s="77">
        <v>5100695325</v>
      </c>
      <c r="S13" s="15"/>
      <c r="T13" s="21">
        <v>4921429378</v>
      </c>
      <c r="U13" s="15"/>
      <c r="V13" s="21">
        <v>0</v>
      </c>
      <c r="W13" s="77">
        <v>0</v>
      </c>
      <c r="X13" s="15"/>
      <c r="Y13" s="21">
        <v>0</v>
      </c>
      <c r="Z13" s="21">
        <v>0</v>
      </c>
      <c r="AA13" s="15"/>
      <c r="AB13" s="21">
        <v>5000</v>
      </c>
      <c r="AC13" s="15"/>
      <c r="AD13" s="19">
        <v>917910</v>
      </c>
      <c r="AE13" s="15"/>
      <c r="AF13" s="21">
        <v>5100695325</v>
      </c>
      <c r="AG13" s="15"/>
      <c r="AH13" s="21">
        <v>4586222579</v>
      </c>
      <c r="AJ13" s="18">
        <v>0.02</v>
      </c>
    </row>
    <row r="14" spans="1:37" ht="22.15" customHeight="1" x14ac:dyDescent="0.2">
      <c r="A14" s="112" t="s">
        <v>17</v>
      </c>
      <c r="B14" s="112"/>
      <c r="P14" s="22"/>
      <c r="Q14" s="15"/>
      <c r="R14" s="78">
        <f>SUM(R13:R13)</f>
        <v>5100695325</v>
      </c>
      <c r="S14" s="15"/>
      <c r="T14" s="22">
        <f>SUM(T13:T13)</f>
        <v>4921429378</v>
      </c>
      <c r="U14" s="15"/>
      <c r="V14" s="22">
        <v>0</v>
      </c>
      <c r="W14" s="78">
        <v>0</v>
      </c>
      <c r="X14" s="15"/>
      <c r="Y14" s="22">
        <v>0</v>
      </c>
      <c r="Z14" s="22">
        <v>0</v>
      </c>
      <c r="AA14" s="15"/>
      <c r="AB14" s="22"/>
      <c r="AC14" s="15"/>
      <c r="AD14" s="15"/>
      <c r="AE14" s="15"/>
      <c r="AF14" s="22">
        <f>SUM(AF13:AF13)</f>
        <v>5100695325</v>
      </c>
      <c r="AG14" s="15"/>
      <c r="AH14" s="22">
        <f>SUM(AH13:AH13)</f>
        <v>4586222579</v>
      </c>
      <c r="AJ14" s="8">
        <f>SUM(AJ13:AJ13)</f>
        <v>0.02</v>
      </c>
    </row>
  </sheetData>
  <mergeCells count="33">
    <mergeCell ref="A1:AK1"/>
    <mergeCell ref="A3:AK3"/>
    <mergeCell ref="A2:AK2"/>
    <mergeCell ref="A5:AK5"/>
    <mergeCell ref="A4:AK4"/>
    <mergeCell ref="P10:P11"/>
    <mergeCell ref="R10:R11"/>
    <mergeCell ref="H10:H11"/>
    <mergeCell ref="A6:AK6"/>
    <mergeCell ref="A8:AK8"/>
    <mergeCell ref="A9:C9"/>
    <mergeCell ref="D9:N9"/>
    <mergeCell ref="P9:T9"/>
    <mergeCell ref="V9:Z9"/>
    <mergeCell ref="AB9:AH9"/>
    <mergeCell ref="AI9:AK9"/>
    <mergeCell ref="A7:AD7"/>
    <mergeCell ref="A13:B13"/>
    <mergeCell ref="A14:B14"/>
    <mergeCell ref="AJ10:AJ11"/>
    <mergeCell ref="V10:W10"/>
    <mergeCell ref="Y10:Z10"/>
    <mergeCell ref="AB10:AB11"/>
    <mergeCell ref="AD10:AD11"/>
    <mergeCell ref="AF10:AF11"/>
    <mergeCell ref="AH10:AH11"/>
    <mergeCell ref="F10:F11"/>
    <mergeCell ref="T10:T11"/>
    <mergeCell ref="A10:B11"/>
    <mergeCell ref="D10:D11"/>
    <mergeCell ref="J10:J11"/>
    <mergeCell ref="L10:L11"/>
    <mergeCell ref="N10:N11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5"/>
  <sheetViews>
    <sheetView rightToLeft="1" workbookViewId="0">
      <selection activeCell="A7" sqref="A7:L7"/>
    </sheetView>
  </sheetViews>
  <sheetFormatPr defaultRowHeight="12.75" x14ac:dyDescent="0.2"/>
  <cols>
    <col min="1" max="1" width="1.28515625" customWidth="1"/>
    <col min="2" max="2" width="27.140625" customWidth="1"/>
    <col min="3" max="3" width="1.28515625" customWidth="1"/>
    <col min="4" max="4" width="25.7109375" customWidth="1"/>
    <col min="5" max="5" width="1.28515625" customWidth="1"/>
    <col min="6" max="6" width="17.5703125" customWidth="1"/>
    <col min="7" max="7" width="1.28515625" customWidth="1"/>
    <col min="8" max="8" width="25.7109375" customWidth="1"/>
    <col min="9" max="9" width="1.28515625" customWidth="1"/>
    <col min="10" max="10" width="25.7109375" customWidth="1"/>
    <col min="11" max="11" width="1.28515625" customWidth="1"/>
    <col min="12" max="12" width="15.42578125" customWidth="1"/>
    <col min="13" max="13" width="0.28515625" customWidth="1"/>
  </cols>
  <sheetData>
    <row r="1" spans="1:13" ht="7.3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29.65" customHeight="1" x14ac:dyDescent="0.2">
      <c r="A2" s="123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29.65" customHeight="1" x14ac:dyDescent="0.2">
      <c r="A4" s="123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5"/>
    </row>
    <row r="5" spans="1:13" ht="7.3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29.65" customHeight="1" x14ac:dyDescent="0.2">
      <c r="A6" s="123" t="s">
        <v>89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s="42" customFormat="1" ht="25.5" x14ac:dyDescent="0.4">
      <c r="A7" s="116" t="s">
        <v>66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3" ht="23.25" customHeight="1" x14ac:dyDescent="0.2">
      <c r="A8" s="120" t="s">
        <v>28</v>
      </c>
      <c r="B8" s="120"/>
      <c r="D8" s="2" t="s">
        <v>2</v>
      </c>
      <c r="E8" s="1"/>
      <c r="F8" s="120" t="s">
        <v>1</v>
      </c>
      <c r="G8" s="120"/>
      <c r="H8" s="120"/>
      <c r="I8" s="1"/>
      <c r="J8" s="120" t="s">
        <v>90</v>
      </c>
      <c r="K8" s="120"/>
      <c r="L8" s="120"/>
      <c r="M8" s="120"/>
    </row>
    <row r="9" spans="1:13" ht="44.45" customHeight="1" x14ac:dyDescent="0.2">
      <c r="A9" s="111" t="s">
        <v>29</v>
      </c>
      <c r="B9" s="111"/>
      <c r="D9" s="3" t="s">
        <v>31</v>
      </c>
      <c r="F9" s="83" t="s">
        <v>32</v>
      </c>
      <c r="H9" s="4" t="s">
        <v>33</v>
      </c>
      <c r="J9" s="12" t="s">
        <v>31</v>
      </c>
      <c r="L9" s="12" t="s">
        <v>10</v>
      </c>
    </row>
    <row r="10" spans="1:13" ht="14.85" customHeight="1" x14ac:dyDescent="0.2">
      <c r="A10" s="5"/>
      <c r="B10" s="5"/>
      <c r="D10" s="5"/>
      <c r="F10" s="5"/>
      <c r="H10" s="5"/>
      <c r="J10" s="5"/>
      <c r="L10" s="5"/>
    </row>
    <row r="11" spans="1:13" ht="29.65" customHeight="1" x14ac:dyDescent="0.2">
      <c r="A11" s="122" t="s">
        <v>59</v>
      </c>
      <c r="B11" s="122"/>
      <c r="D11" s="71">
        <v>161306125</v>
      </c>
      <c r="E11" s="15"/>
      <c r="F11" s="79">
        <v>1000091178</v>
      </c>
      <c r="G11" s="15"/>
      <c r="H11" s="71">
        <v>565218611</v>
      </c>
      <c r="I11" s="15"/>
      <c r="J11" s="19">
        <v>596178692</v>
      </c>
      <c r="L11" s="17">
        <v>0</v>
      </c>
    </row>
    <row r="12" spans="1:13" ht="29.65" customHeight="1" x14ac:dyDescent="0.2">
      <c r="A12" s="122" t="s">
        <v>59</v>
      </c>
      <c r="B12" s="122"/>
      <c r="D12" s="71">
        <v>1091853529</v>
      </c>
      <c r="E12" s="15"/>
      <c r="F12" s="79">
        <v>97173106619</v>
      </c>
      <c r="G12" s="15"/>
      <c r="H12" s="71">
        <v>98023813258</v>
      </c>
      <c r="I12" s="15"/>
      <c r="J12" s="19">
        <v>241146890</v>
      </c>
      <c r="L12" s="17">
        <v>0</v>
      </c>
    </row>
    <row r="13" spans="1:13" ht="29.65" customHeight="1" x14ac:dyDescent="0.2">
      <c r="A13" s="122" t="s">
        <v>59</v>
      </c>
      <c r="B13" s="122"/>
      <c r="D13" s="71">
        <v>100000</v>
      </c>
      <c r="E13" s="15"/>
      <c r="F13" s="79">
        <v>0</v>
      </c>
      <c r="G13" s="15"/>
      <c r="H13" s="71">
        <v>0</v>
      </c>
      <c r="I13" s="15"/>
      <c r="J13" s="19">
        <v>100000</v>
      </c>
      <c r="L13" s="17">
        <v>0</v>
      </c>
    </row>
    <row r="14" spans="1:13" ht="29.65" customHeight="1" x14ac:dyDescent="0.2">
      <c r="A14" s="121" t="s">
        <v>60</v>
      </c>
      <c r="B14" s="121"/>
      <c r="D14" s="70">
        <v>825449</v>
      </c>
      <c r="E14" s="15"/>
      <c r="F14" s="77">
        <v>0</v>
      </c>
      <c r="G14" s="15"/>
      <c r="H14" s="70">
        <v>504000</v>
      </c>
      <c r="I14" s="15"/>
      <c r="J14" s="21">
        <v>321449</v>
      </c>
      <c r="L14" s="18">
        <v>0</v>
      </c>
    </row>
    <row r="15" spans="1:13" ht="22.15" customHeight="1" x14ac:dyDescent="0.2">
      <c r="A15" s="112" t="s">
        <v>17</v>
      </c>
      <c r="B15" s="112"/>
      <c r="D15" s="22">
        <f>SUM(D11:D14)</f>
        <v>1254085103</v>
      </c>
      <c r="E15" s="15"/>
      <c r="F15" s="78">
        <f>SUM(F11:F14)</f>
        <v>98173197797</v>
      </c>
      <c r="G15" s="15"/>
      <c r="H15" s="22">
        <f>SUM(H11:H14)</f>
        <v>98589535869</v>
      </c>
      <c r="I15" s="15"/>
      <c r="J15" s="78">
        <f>SUM(J11:J14)</f>
        <v>837747031</v>
      </c>
      <c r="L15" s="8">
        <v>0</v>
      </c>
    </row>
  </sheetData>
  <mergeCells count="16">
    <mergeCell ref="A1:M1"/>
    <mergeCell ref="A3:M3"/>
    <mergeCell ref="A2:M2"/>
    <mergeCell ref="A5:M5"/>
    <mergeCell ref="A4:L4"/>
    <mergeCell ref="A6:M6"/>
    <mergeCell ref="F8:H8"/>
    <mergeCell ref="A7:L7"/>
    <mergeCell ref="A8:B8"/>
    <mergeCell ref="J8:M8"/>
    <mergeCell ref="A13:B13"/>
    <mergeCell ref="A14:B14"/>
    <mergeCell ref="A15:B15"/>
    <mergeCell ref="A9:B9"/>
    <mergeCell ref="A11:B11"/>
    <mergeCell ref="A12:B12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7"/>
  <sheetViews>
    <sheetView rightToLeft="1" workbookViewId="0">
      <selection activeCell="F23" sqref="F23"/>
    </sheetView>
  </sheetViews>
  <sheetFormatPr defaultRowHeight="12.75" x14ac:dyDescent="0.2"/>
  <cols>
    <col min="1" max="1" width="1.28515625" customWidth="1"/>
    <col min="2" max="2" width="50.7109375" customWidth="1"/>
    <col min="3" max="3" width="1.140625" customWidth="1"/>
    <col min="4" max="4" width="10" customWidth="1"/>
    <col min="5" max="5" width="1.5703125" customWidth="1"/>
    <col min="6" max="6" width="26.42578125" customWidth="1"/>
    <col min="7" max="7" width="1.28515625" customWidth="1"/>
    <col min="8" max="8" width="15.5703125" customWidth="1"/>
    <col min="9" max="9" width="1.28515625" customWidth="1"/>
    <col min="10" max="10" width="16.7109375" customWidth="1"/>
    <col min="11" max="11" width="0.28515625" customWidth="1"/>
  </cols>
  <sheetData>
    <row r="1" spans="1:20" ht="29.65" customHeight="1" x14ac:dyDescent="0.2">
      <c r="A1" s="117" t="s">
        <v>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0" ht="7.3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20" ht="29.65" customHeight="1" x14ac:dyDescent="0.2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20" ht="7.35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20" ht="29.65" customHeight="1" x14ac:dyDescent="0.2">
      <c r="A5" s="117" t="s">
        <v>89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20" s="45" customFormat="1" ht="25.5" x14ac:dyDescent="0.2">
      <c r="A6" s="116" t="s">
        <v>67</v>
      </c>
      <c r="B6" s="116"/>
      <c r="C6" s="116"/>
      <c r="D6" s="116"/>
      <c r="E6" s="116"/>
      <c r="F6" s="116"/>
      <c r="G6" s="116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18" customHeight="1" x14ac:dyDescent="0.2">
      <c r="A7" s="118"/>
      <c r="B7" s="119"/>
      <c r="C7" s="125"/>
      <c r="D7" s="118"/>
      <c r="E7" s="118"/>
      <c r="F7" s="119"/>
      <c r="G7" s="118"/>
      <c r="H7" s="119"/>
      <c r="I7" s="118"/>
      <c r="J7" s="119"/>
      <c r="K7" s="118"/>
    </row>
    <row r="8" spans="1:20" ht="44.45" customHeight="1" x14ac:dyDescent="0.2">
      <c r="A8" s="112" t="s">
        <v>34</v>
      </c>
      <c r="B8" s="112"/>
      <c r="C8" s="16"/>
      <c r="D8" s="48" t="s">
        <v>68</v>
      </c>
      <c r="E8" s="46"/>
      <c r="F8" s="75" t="s">
        <v>35</v>
      </c>
      <c r="H8" s="75" t="s">
        <v>36</v>
      </c>
      <c r="J8" s="3" t="s">
        <v>37</v>
      </c>
    </row>
    <row r="9" spans="1:20" ht="14.85" customHeight="1" x14ac:dyDescent="0.2">
      <c r="A9" s="5"/>
      <c r="B9" s="5"/>
      <c r="C9" s="47"/>
      <c r="F9" s="5"/>
      <c r="H9" s="5"/>
      <c r="J9" s="5"/>
    </row>
    <row r="10" spans="1:20" ht="29.65" customHeight="1" x14ac:dyDescent="0.2">
      <c r="A10" s="122" t="s">
        <v>38</v>
      </c>
      <c r="B10" s="122"/>
      <c r="C10" s="13"/>
      <c r="D10" s="49" t="s">
        <v>70</v>
      </c>
      <c r="F10" s="79">
        <f>'درآمد سرمایه گذاری در سهام '!U12</f>
        <v>771055944344</v>
      </c>
      <c r="H10" s="80">
        <v>99.79</v>
      </c>
      <c r="J10" s="80">
        <v>3.39</v>
      </c>
    </row>
    <row r="11" spans="1:20" ht="29.65" customHeight="1" x14ac:dyDescent="0.2">
      <c r="A11" s="124" t="s">
        <v>69</v>
      </c>
      <c r="B11" s="122"/>
      <c r="C11" s="13"/>
      <c r="D11" s="49" t="s">
        <v>71</v>
      </c>
      <c r="F11" s="79">
        <f>'درآمد سرمایه گذاری در صندوق'!U12</f>
        <v>7858253451</v>
      </c>
      <c r="H11" s="80">
        <v>0.21</v>
      </c>
      <c r="J11" s="80">
        <v>0</v>
      </c>
    </row>
    <row r="12" spans="1:20" ht="29.65" customHeight="1" x14ac:dyDescent="0.2">
      <c r="A12" s="122" t="s">
        <v>39</v>
      </c>
      <c r="B12" s="122"/>
      <c r="C12" s="13"/>
      <c r="D12" s="49" t="s">
        <v>72</v>
      </c>
      <c r="F12" s="79">
        <f>'درآمد سرمایه‌گذاری اوراق بهادار'!R11</f>
        <v>-185896967</v>
      </c>
      <c r="H12" s="80">
        <v>0</v>
      </c>
      <c r="J12" s="80">
        <v>0</v>
      </c>
    </row>
    <row r="13" spans="1:20" ht="29.65" customHeight="1" x14ac:dyDescent="0.2">
      <c r="A13" s="122" t="s">
        <v>40</v>
      </c>
      <c r="B13" s="122"/>
      <c r="C13" s="13"/>
      <c r="D13" s="49" t="s">
        <v>73</v>
      </c>
      <c r="F13" s="79">
        <f>'درآمد سپرده بانکی'!J13</f>
        <v>6454715</v>
      </c>
      <c r="H13" s="80">
        <v>0</v>
      </c>
      <c r="J13" s="80">
        <v>0</v>
      </c>
    </row>
    <row r="14" spans="1:20" ht="29.65" customHeight="1" x14ac:dyDescent="0.2">
      <c r="A14" s="112" t="s">
        <v>17</v>
      </c>
      <c r="B14" s="112"/>
      <c r="C14" s="16"/>
      <c r="F14" s="78">
        <f>SUM(F10:F13)</f>
        <v>778734755543</v>
      </c>
      <c r="H14" s="81">
        <f>SUM(H10:H13)</f>
        <v>100</v>
      </c>
      <c r="J14" s="81">
        <f>SUM(J10:J13)</f>
        <v>3.39</v>
      </c>
    </row>
    <row r="17" spans="6:6" x14ac:dyDescent="0.2">
      <c r="F17" s="34"/>
    </row>
  </sheetData>
  <mergeCells count="13">
    <mergeCell ref="A1:K1"/>
    <mergeCell ref="A3:K3"/>
    <mergeCell ref="A5:K5"/>
    <mergeCell ref="A2:K2"/>
    <mergeCell ref="A4:K4"/>
    <mergeCell ref="A12:B12"/>
    <mergeCell ref="A14:B14"/>
    <mergeCell ref="A13:B13"/>
    <mergeCell ref="A6:G6"/>
    <mergeCell ref="A11:B11"/>
    <mergeCell ref="A7:K7"/>
    <mergeCell ref="A8:B8"/>
    <mergeCell ref="A10:B10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9"/>
  <sheetViews>
    <sheetView rightToLeft="1" zoomScaleNormal="100" workbookViewId="0">
      <selection activeCell="C13" sqref="C13"/>
    </sheetView>
  </sheetViews>
  <sheetFormatPr defaultRowHeight="12.75" x14ac:dyDescent="0.2"/>
  <cols>
    <col min="1" max="1" width="1.28515625" customWidth="1"/>
    <col min="2" max="2" width="25.28515625" customWidth="1"/>
    <col min="3" max="3" width="1.28515625" customWidth="1"/>
    <col min="4" max="4" width="21.7109375" customWidth="1"/>
    <col min="5" max="5" width="12.85546875" hidden="1" customWidth="1"/>
    <col min="6" max="6" width="1.28515625" customWidth="1"/>
    <col min="7" max="7" width="20.42578125" bestFit="1" customWidth="1"/>
    <col min="8" max="8" width="1.28515625" customWidth="1"/>
    <col min="9" max="9" width="19.28515625" customWidth="1"/>
    <col min="10" max="10" width="1.28515625" customWidth="1"/>
    <col min="11" max="11" width="19.28515625" bestFit="1" customWidth="1"/>
    <col min="12" max="12" width="1.28515625" customWidth="1"/>
    <col min="13" max="13" width="14.42578125" bestFit="1" customWidth="1"/>
    <col min="14" max="14" width="1.28515625" customWidth="1"/>
    <col min="15" max="15" width="21.7109375" customWidth="1"/>
    <col min="16" max="16" width="1.28515625" customWidth="1"/>
    <col min="17" max="17" width="19.42578125" bestFit="1" customWidth="1"/>
    <col min="18" max="18" width="1.28515625" customWidth="1"/>
    <col min="19" max="19" width="16" bestFit="1" customWidth="1"/>
    <col min="20" max="20" width="1.28515625" customWidth="1"/>
    <col min="21" max="21" width="19.7109375" bestFit="1" customWidth="1"/>
    <col min="22" max="22" width="1.28515625" customWidth="1"/>
    <col min="23" max="23" width="15.85546875" customWidth="1"/>
    <col min="24" max="24" width="0.28515625" customWidth="1"/>
  </cols>
  <sheetData>
    <row r="1" spans="1:24" ht="14.8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ht="29.65" customHeight="1" x14ac:dyDescent="0.2">
      <c r="A2" s="123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29.65" customHeight="1" x14ac:dyDescent="0.2">
      <c r="A4" s="123" t="s">
        <v>27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25"/>
    </row>
    <row r="5" spans="1:24" ht="29.65" customHeight="1" x14ac:dyDescent="0.2">
      <c r="A5" s="123" t="s">
        <v>89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25"/>
    </row>
    <row r="6" spans="1:24" s="42" customFormat="1" ht="25.5" x14ac:dyDescent="0.4">
      <c r="A6" s="116" t="s">
        <v>94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24" ht="26.25" customHeight="1" x14ac:dyDescent="0.2">
      <c r="A7" s="118"/>
      <c r="B7" s="119"/>
      <c r="C7" s="118"/>
      <c r="D7" s="129" t="s">
        <v>92</v>
      </c>
      <c r="E7" s="120"/>
      <c r="F7" s="120"/>
      <c r="G7" s="120"/>
      <c r="H7" s="120"/>
      <c r="I7" s="120"/>
      <c r="J7" s="120"/>
      <c r="K7" s="120"/>
      <c r="L7" s="120"/>
      <c r="M7" s="120"/>
      <c r="N7" s="1"/>
      <c r="O7" s="129" t="s">
        <v>93</v>
      </c>
      <c r="P7" s="120"/>
      <c r="Q7" s="120"/>
      <c r="R7" s="120"/>
      <c r="S7" s="120"/>
      <c r="T7" s="120"/>
      <c r="U7" s="120"/>
      <c r="V7" s="120"/>
      <c r="W7" s="120"/>
      <c r="X7" s="1"/>
    </row>
    <row r="8" spans="1:24" ht="44.45" customHeight="1" x14ac:dyDescent="0.2">
      <c r="A8" s="112" t="s">
        <v>52</v>
      </c>
      <c r="B8" s="112"/>
      <c r="D8" s="111" t="s">
        <v>41</v>
      </c>
      <c r="E8" s="111"/>
      <c r="G8" s="74" t="s">
        <v>53</v>
      </c>
      <c r="I8" s="83" t="s">
        <v>54</v>
      </c>
      <c r="K8" s="74" t="s">
        <v>55</v>
      </c>
      <c r="M8" s="4" t="s">
        <v>56</v>
      </c>
      <c r="O8" s="4" t="s">
        <v>41</v>
      </c>
      <c r="Q8" s="4" t="s">
        <v>53</v>
      </c>
      <c r="S8" s="4" t="s">
        <v>54</v>
      </c>
      <c r="U8" s="4" t="s">
        <v>55</v>
      </c>
      <c r="W8" s="4" t="s">
        <v>56</v>
      </c>
    </row>
    <row r="9" spans="1:24" ht="14.85" customHeight="1" x14ac:dyDescent="0.2">
      <c r="A9" s="5"/>
      <c r="B9" s="5"/>
      <c r="D9" s="5"/>
      <c r="E9" s="5"/>
      <c r="G9" s="5"/>
      <c r="I9" s="5"/>
      <c r="K9" s="5"/>
      <c r="M9" s="5"/>
      <c r="O9" s="5"/>
      <c r="Q9" s="5"/>
      <c r="S9" s="5"/>
      <c r="U9" s="5"/>
      <c r="W9" s="5"/>
    </row>
    <row r="10" spans="1:24" ht="29.65" customHeight="1" x14ac:dyDescent="0.2">
      <c r="A10" s="122" t="s">
        <v>14</v>
      </c>
      <c r="B10" s="122"/>
      <c r="D10" s="128">
        <v>1114843031476</v>
      </c>
      <c r="E10" s="128"/>
      <c r="F10" s="15"/>
      <c r="G10" s="79">
        <v>-802365666757</v>
      </c>
      <c r="H10" s="15"/>
      <c r="I10" s="79">
        <v>0</v>
      </c>
      <c r="J10" s="15"/>
      <c r="K10" s="79">
        <f>SUM(D10:I10)</f>
        <v>312477364719</v>
      </c>
      <c r="M10" s="80">
        <v>33.700000000000003</v>
      </c>
      <c r="N10" s="37"/>
      <c r="O10" s="79">
        <v>1114843031476</v>
      </c>
      <c r="P10" s="38"/>
      <c r="Q10" s="79">
        <v>-278814221844</v>
      </c>
      <c r="R10" s="38"/>
      <c r="S10" s="79">
        <v>1877818425</v>
      </c>
      <c r="T10" s="38"/>
      <c r="U10" s="79">
        <f>SUM(O10:S10)</f>
        <v>837906628057</v>
      </c>
      <c r="V10" s="37"/>
      <c r="W10" s="80">
        <v>33.700000000000003</v>
      </c>
    </row>
    <row r="11" spans="1:24" ht="29.65" customHeight="1" x14ac:dyDescent="0.2">
      <c r="A11" s="121" t="s">
        <v>16</v>
      </c>
      <c r="B11" s="121"/>
      <c r="D11" s="127">
        <v>0</v>
      </c>
      <c r="E11" s="127"/>
      <c r="F11" s="15"/>
      <c r="G11" s="77">
        <v>-1134971552902</v>
      </c>
      <c r="H11" s="15"/>
      <c r="I11" s="77">
        <v>37780433000</v>
      </c>
      <c r="J11" s="15"/>
      <c r="K11" s="79">
        <f>SUM(D11:I11)</f>
        <v>-1097191119902</v>
      </c>
      <c r="M11" s="7">
        <v>66.09</v>
      </c>
      <c r="N11" s="37"/>
      <c r="O11" s="77">
        <v>0</v>
      </c>
      <c r="P11" s="38"/>
      <c r="Q11" s="77">
        <v>-135790249608</v>
      </c>
      <c r="R11" s="38"/>
      <c r="S11" s="77">
        <v>68939565895</v>
      </c>
      <c r="T11" s="38"/>
      <c r="U11" s="79">
        <f>SUM(O11:S11)</f>
        <v>-66850683713</v>
      </c>
      <c r="V11" s="37"/>
      <c r="W11" s="7">
        <v>66.09</v>
      </c>
    </row>
    <row r="12" spans="1:24" ht="29.65" customHeight="1" x14ac:dyDescent="0.2">
      <c r="A12" s="112" t="s">
        <v>17</v>
      </c>
      <c r="B12" s="112"/>
      <c r="D12" s="126">
        <f>SUM(D10:E11)</f>
        <v>1114843031476</v>
      </c>
      <c r="E12" s="126"/>
      <c r="F12" s="38"/>
      <c r="G12" s="78">
        <f>SUM(G10:G11)</f>
        <v>-1937337219659</v>
      </c>
      <c r="H12" s="38"/>
      <c r="I12" s="78">
        <f>SUM(I10:I11)</f>
        <v>37780433000</v>
      </c>
      <c r="J12" s="38"/>
      <c r="K12" s="78">
        <f>SUM(K10:K11)</f>
        <v>-784713755183</v>
      </c>
      <c r="L12" s="37"/>
      <c r="M12" s="81">
        <f>SUM(M10:M11)</f>
        <v>99.79</v>
      </c>
      <c r="N12" s="37"/>
      <c r="O12" s="78">
        <f>SUM(O10:O11)</f>
        <v>1114843031476</v>
      </c>
      <c r="P12" s="38"/>
      <c r="Q12" s="78">
        <f>SUM(Q10:Q11)</f>
        <v>-414604471452</v>
      </c>
      <c r="R12" s="38"/>
      <c r="S12" s="78">
        <f>SUM(S10:S11)</f>
        <v>70817384320</v>
      </c>
      <c r="T12" s="38"/>
      <c r="U12" s="78">
        <f>SUM(U10:U11)</f>
        <v>771055944344</v>
      </c>
      <c r="V12" s="37"/>
      <c r="W12" s="81">
        <f>SUM(W10:W11)</f>
        <v>99.79</v>
      </c>
    </row>
    <row r="13" spans="1:24" x14ac:dyDescent="0.2"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4" ht="18.75" x14ac:dyDescent="0.2">
      <c r="D14" s="99"/>
    </row>
    <row r="16" spans="1:24" x14ac:dyDescent="0.2">
      <c r="G16" s="34"/>
    </row>
    <row r="17" spans="7:7" x14ac:dyDescent="0.2">
      <c r="G17" s="34"/>
    </row>
    <row r="18" spans="7:7" x14ac:dyDescent="0.2">
      <c r="G18" s="34"/>
    </row>
    <row r="19" spans="7:7" x14ac:dyDescent="0.2">
      <c r="G19" s="34"/>
    </row>
  </sheetData>
  <mergeCells count="17">
    <mergeCell ref="A1:X1"/>
    <mergeCell ref="A3:X3"/>
    <mergeCell ref="A2:X2"/>
    <mergeCell ref="A4:W4"/>
    <mergeCell ref="A5:W5"/>
    <mergeCell ref="A7:C7"/>
    <mergeCell ref="D7:M7"/>
    <mergeCell ref="O7:W7"/>
    <mergeCell ref="A6:P6"/>
    <mergeCell ref="A8:B8"/>
    <mergeCell ref="D8:E8"/>
    <mergeCell ref="A12:B12"/>
    <mergeCell ref="D12:E12"/>
    <mergeCell ref="A11:B11"/>
    <mergeCell ref="D11:E11"/>
    <mergeCell ref="A10:B10"/>
    <mergeCell ref="D10:E10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26DF-74D6-463A-A10F-2A13059E7F87}">
  <sheetPr>
    <pageSetUpPr fitToPage="1"/>
  </sheetPr>
  <dimension ref="A1:X19"/>
  <sheetViews>
    <sheetView rightToLeft="1" zoomScaleNormal="100" workbookViewId="0">
      <selection activeCell="K26" sqref="K26"/>
    </sheetView>
  </sheetViews>
  <sheetFormatPr defaultRowHeight="12.75" x14ac:dyDescent="0.2"/>
  <cols>
    <col min="1" max="1" width="1.28515625" customWidth="1"/>
    <col min="2" max="2" width="27.85546875" customWidth="1"/>
    <col min="3" max="3" width="1.28515625" customWidth="1"/>
    <col min="4" max="4" width="13.7109375" customWidth="1"/>
    <col min="5" max="5" width="12.85546875" hidden="1" customWidth="1"/>
    <col min="6" max="6" width="1.28515625" customWidth="1"/>
    <col min="7" max="7" width="16.7109375" customWidth="1"/>
    <col min="8" max="8" width="1.28515625" customWidth="1"/>
    <col min="9" max="9" width="17.7109375" customWidth="1"/>
    <col min="10" max="10" width="1.28515625" customWidth="1"/>
    <col min="11" max="11" width="18" customWidth="1"/>
    <col min="12" max="12" width="1.28515625" customWidth="1"/>
    <col min="13" max="13" width="14.42578125" bestFit="1" customWidth="1"/>
    <col min="14" max="14" width="1.28515625" customWidth="1"/>
    <col min="15" max="15" width="14.85546875" customWidth="1"/>
    <col min="16" max="16" width="1.28515625" customWidth="1"/>
    <col min="17" max="17" width="18.5703125" bestFit="1" customWidth="1"/>
    <col min="18" max="18" width="1.28515625" customWidth="1"/>
    <col min="19" max="19" width="16" bestFit="1" customWidth="1"/>
    <col min="20" max="20" width="1.28515625" customWidth="1"/>
    <col min="21" max="21" width="18.28515625" bestFit="1" customWidth="1"/>
    <col min="22" max="22" width="1.28515625" customWidth="1"/>
    <col min="23" max="23" width="14.42578125" bestFit="1" customWidth="1"/>
    <col min="24" max="24" width="0.28515625" customWidth="1"/>
  </cols>
  <sheetData>
    <row r="1" spans="1:24" ht="14.8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ht="29.65" customHeight="1" x14ac:dyDescent="0.2">
      <c r="A2" s="131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29.65" customHeight="1" x14ac:dyDescent="0.2">
      <c r="A4" s="123" t="s">
        <v>27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25"/>
    </row>
    <row r="5" spans="1:24" ht="29.65" customHeight="1" x14ac:dyDescent="0.2">
      <c r="A5" s="123" t="s">
        <v>89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25"/>
    </row>
    <row r="6" spans="1:24" s="42" customFormat="1" ht="25.5" x14ac:dyDescent="0.4">
      <c r="A6" s="116" t="s">
        <v>97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24" ht="26.25" customHeight="1" x14ac:dyDescent="0.2">
      <c r="A7" s="118"/>
      <c r="B7" s="119"/>
      <c r="C7" s="118"/>
      <c r="D7" s="129" t="s">
        <v>92</v>
      </c>
      <c r="E7" s="120"/>
      <c r="F7" s="120"/>
      <c r="G7" s="120"/>
      <c r="H7" s="120"/>
      <c r="I7" s="120"/>
      <c r="J7" s="120"/>
      <c r="K7" s="120"/>
      <c r="L7" s="120"/>
      <c r="M7" s="120"/>
      <c r="N7" s="10"/>
      <c r="O7" s="129" t="s">
        <v>93</v>
      </c>
      <c r="P7" s="120"/>
      <c r="Q7" s="120"/>
      <c r="R7" s="120"/>
      <c r="S7" s="120"/>
      <c r="T7" s="120"/>
      <c r="U7" s="120"/>
      <c r="V7" s="120"/>
      <c r="W7" s="120"/>
      <c r="X7" s="10"/>
    </row>
    <row r="8" spans="1:24" ht="44.45" customHeight="1" x14ac:dyDescent="0.2">
      <c r="A8" s="112" t="s">
        <v>52</v>
      </c>
      <c r="B8" s="112"/>
      <c r="D8" s="132" t="s">
        <v>74</v>
      </c>
      <c r="E8" s="111"/>
      <c r="G8" s="83" t="s">
        <v>53</v>
      </c>
      <c r="I8" s="83" t="s">
        <v>54</v>
      </c>
      <c r="K8" s="74" t="s">
        <v>55</v>
      </c>
      <c r="M8" s="12" t="s">
        <v>56</v>
      </c>
      <c r="O8" s="50" t="s">
        <v>74</v>
      </c>
      <c r="Q8" s="12" t="s">
        <v>53</v>
      </c>
      <c r="S8" s="12" t="s">
        <v>54</v>
      </c>
      <c r="U8" s="12" t="s">
        <v>55</v>
      </c>
      <c r="W8" s="12" t="s">
        <v>56</v>
      </c>
    </row>
    <row r="9" spans="1:24" ht="14.85" customHeight="1" x14ac:dyDescent="0.2">
      <c r="A9" s="5"/>
      <c r="B9" s="5"/>
      <c r="D9" s="5"/>
      <c r="E9" s="5"/>
      <c r="G9" s="5"/>
      <c r="I9" s="5"/>
      <c r="K9" s="5"/>
      <c r="M9" s="5"/>
      <c r="O9" s="5"/>
      <c r="Q9" s="5"/>
      <c r="S9" s="5"/>
      <c r="U9" s="5"/>
      <c r="W9" s="5"/>
    </row>
    <row r="10" spans="1:24" ht="29.65" customHeight="1" x14ac:dyDescent="0.2">
      <c r="A10" s="122" t="s">
        <v>96</v>
      </c>
      <c r="B10" s="122"/>
      <c r="D10" s="128">
        <v>0</v>
      </c>
      <c r="E10" s="128"/>
      <c r="F10" s="15"/>
      <c r="G10" s="79">
        <v>-2844222566</v>
      </c>
      <c r="H10" s="15"/>
      <c r="I10" s="130">
        <v>7082621235</v>
      </c>
      <c r="J10" s="130"/>
      <c r="K10" s="79">
        <f>SUM(D10:I10)</f>
        <v>4238398669</v>
      </c>
      <c r="M10" s="80">
        <v>0.21</v>
      </c>
      <c r="N10" s="37"/>
      <c r="O10" s="79">
        <v>0</v>
      </c>
      <c r="P10" s="38"/>
      <c r="Q10" s="79">
        <v>285138644</v>
      </c>
      <c r="R10" s="38"/>
      <c r="S10" s="79">
        <v>7184461536</v>
      </c>
      <c r="T10" s="38"/>
      <c r="U10" s="79">
        <f>SUM(O10:S10)</f>
        <v>7469600180</v>
      </c>
      <c r="V10" s="37"/>
      <c r="W10" s="80">
        <v>0.21</v>
      </c>
    </row>
    <row r="11" spans="1:24" ht="29.65" customHeight="1" x14ac:dyDescent="0.2">
      <c r="A11" s="122" t="s">
        <v>91</v>
      </c>
      <c r="B11" s="122"/>
      <c r="D11" s="128">
        <v>0</v>
      </c>
      <c r="E11" s="128"/>
      <c r="F11" s="15"/>
      <c r="G11" s="79">
        <v>252670958</v>
      </c>
      <c r="H11" s="15"/>
      <c r="I11" s="79">
        <v>135982313</v>
      </c>
      <c r="J11" s="15"/>
      <c r="K11" s="79">
        <f>SUM(D11:I11)</f>
        <v>388653271</v>
      </c>
      <c r="M11" s="80">
        <v>0</v>
      </c>
      <c r="N11" s="37"/>
      <c r="O11" s="79">
        <v>0</v>
      </c>
      <c r="P11" s="38"/>
      <c r="Q11" s="79">
        <v>252670958</v>
      </c>
      <c r="R11" s="38"/>
      <c r="S11" s="79">
        <v>135982313</v>
      </c>
      <c r="T11" s="38"/>
      <c r="U11" s="79">
        <f>SUM(O11:S11)</f>
        <v>388653271</v>
      </c>
      <c r="V11" s="37"/>
      <c r="W11" s="80">
        <v>0</v>
      </c>
    </row>
    <row r="12" spans="1:24" ht="29.65" customHeight="1" x14ac:dyDescent="0.2">
      <c r="A12" s="112" t="s">
        <v>17</v>
      </c>
      <c r="B12" s="112"/>
      <c r="D12" s="126">
        <f>SUM(D10:E11)</f>
        <v>0</v>
      </c>
      <c r="E12" s="126"/>
      <c r="F12" s="15"/>
      <c r="G12" s="78">
        <f>SUM(G10:G11)</f>
        <v>-2591551608</v>
      </c>
      <c r="H12" s="38"/>
      <c r="I12" s="78">
        <f>SUM(I10:I11)</f>
        <v>7218603548</v>
      </c>
      <c r="J12" s="38"/>
      <c r="K12" s="78">
        <f>SUM(K10:K11)</f>
        <v>4627051940</v>
      </c>
      <c r="M12" s="14">
        <f>SUM(M10:M11)</f>
        <v>0.21</v>
      </c>
      <c r="O12" s="23">
        <f>SUM(O10:O11)</f>
        <v>0</v>
      </c>
      <c r="P12" s="15"/>
      <c r="Q12" s="23">
        <f>SUM(Q10:Q11)</f>
        <v>537809602</v>
      </c>
      <c r="R12" s="15"/>
      <c r="S12" s="23">
        <f>SUM(S10:S11)</f>
        <v>7320443849</v>
      </c>
      <c r="T12" s="15"/>
      <c r="U12" s="23">
        <f>SUM(U10:U11)</f>
        <v>7858253451</v>
      </c>
      <c r="W12" s="14">
        <f>SUM(W10:W11)</f>
        <v>0.21</v>
      </c>
    </row>
    <row r="16" spans="1:24" x14ac:dyDescent="0.2">
      <c r="G16" s="34"/>
    </row>
    <row r="17" spans="7:7" x14ac:dyDescent="0.2">
      <c r="G17" s="34"/>
    </row>
    <row r="18" spans="7:7" x14ac:dyDescent="0.2">
      <c r="G18" s="34"/>
    </row>
    <row r="19" spans="7:7" x14ac:dyDescent="0.2">
      <c r="G19" s="34"/>
    </row>
  </sheetData>
  <mergeCells count="18">
    <mergeCell ref="A12:B12"/>
    <mergeCell ref="D12:E12"/>
    <mergeCell ref="A10:B10"/>
    <mergeCell ref="D10:E10"/>
    <mergeCell ref="I10:J10"/>
    <mergeCell ref="A11:B11"/>
    <mergeCell ref="D11:E11"/>
    <mergeCell ref="A1:X1"/>
    <mergeCell ref="A3:X3"/>
    <mergeCell ref="A2:X2"/>
    <mergeCell ref="A8:B8"/>
    <mergeCell ref="D8:E8"/>
    <mergeCell ref="A4:W4"/>
    <mergeCell ref="A5:W5"/>
    <mergeCell ref="A6:P6"/>
    <mergeCell ref="A7:C7"/>
    <mergeCell ref="D7:M7"/>
    <mergeCell ref="O7:W7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1"/>
  <sheetViews>
    <sheetView rightToLeft="1" workbookViewId="0">
      <selection activeCell="M22" sqref="M22"/>
    </sheetView>
  </sheetViews>
  <sheetFormatPr defaultRowHeight="12.75" x14ac:dyDescent="0.2"/>
  <cols>
    <col min="1" max="1" width="1.28515625" customWidth="1"/>
    <col min="2" max="2" width="31.140625" customWidth="1"/>
    <col min="3" max="3" width="1.28515625" customWidth="1"/>
    <col min="4" max="4" width="14.140625" customWidth="1"/>
    <col min="5" max="5" width="1.28515625" customWidth="1"/>
    <col min="6" max="6" width="16.7109375" customWidth="1"/>
    <col min="7" max="7" width="1.28515625" customWidth="1"/>
    <col min="8" max="8" width="15.85546875" customWidth="1"/>
    <col min="9" max="9" width="1.28515625" customWidth="1"/>
    <col min="10" max="10" width="18" customWidth="1"/>
    <col min="11" max="11" width="1.28515625" customWidth="1"/>
    <col min="12" max="12" width="14.28515625" bestFit="1" customWidth="1"/>
    <col min="13" max="13" width="1.28515625" customWidth="1"/>
    <col min="14" max="14" width="15.140625" customWidth="1"/>
    <col min="15" max="15" width="1.28515625" customWidth="1"/>
    <col min="16" max="16" width="9.28515625" bestFit="1" customWidth="1"/>
    <col min="17" max="17" width="1.28515625" customWidth="1"/>
    <col min="18" max="18" width="14.28515625" bestFit="1" customWidth="1"/>
  </cols>
  <sheetData>
    <row r="1" spans="1:18" ht="14.8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29.65" customHeight="1" x14ac:dyDescent="0.2">
      <c r="A2" s="123" t="s">
        <v>58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8" ht="7.3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29.65" customHeight="1" x14ac:dyDescent="0.2">
      <c r="A4" s="123" t="s">
        <v>27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1:18" ht="29.65" customHeight="1" x14ac:dyDescent="0.2">
      <c r="A5" s="123" t="s">
        <v>89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s="51" customFormat="1" ht="25.5" x14ac:dyDescent="0.45">
      <c r="A6" s="116" t="s">
        <v>98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18" ht="26.25" customHeight="1" x14ac:dyDescent="0.2">
      <c r="A7" s="118"/>
      <c r="B7" s="119"/>
      <c r="C7" s="118"/>
      <c r="D7" s="129" t="s">
        <v>92</v>
      </c>
      <c r="E7" s="120"/>
      <c r="F7" s="120"/>
      <c r="G7" s="120"/>
      <c r="H7" s="120"/>
      <c r="I7" s="120"/>
      <c r="J7" s="120"/>
      <c r="K7" s="120"/>
      <c r="L7" s="129" t="s">
        <v>93</v>
      </c>
      <c r="M7" s="120"/>
      <c r="N7" s="120"/>
      <c r="O7" s="120"/>
      <c r="P7" s="120"/>
      <c r="Q7" s="120"/>
      <c r="R7" s="120"/>
    </row>
    <row r="8" spans="1:18" ht="44.45" customHeight="1" x14ac:dyDescent="0.2">
      <c r="A8" s="112" t="s">
        <v>86</v>
      </c>
      <c r="B8" s="112"/>
      <c r="D8" s="12" t="s">
        <v>57</v>
      </c>
      <c r="F8" s="12" t="s">
        <v>53</v>
      </c>
      <c r="H8" s="83" t="s">
        <v>54</v>
      </c>
      <c r="J8" s="50" t="s">
        <v>78</v>
      </c>
      <c r="L8" s="4" t="s">
        <v>57</v>
      </c>
      <c r="N8" s="4" t="s">
        <v>53</v>
      </c>
      <c r="P8" s="4" t="s">
        <v>54</v>
      </c>
      <c r="R8" s="50" t="s">
        <v>78</v>
      </c>
    </row>
    <row r="9" spans="1:18" ht="14.85" customHeight="1" x14ac:dyDescent="0.2">
      <c r="A9" s="5"/>
      <c r="B9" s="5"/>
      <c r="D9" s="5"/>
      <c r="F9" s="5"/>
      <c r="H9" s="5"/>
      <c r="J9" s="5"/>
      <c r="L9" s="5"/>
      <c r="N9" s="5"/>
      <c r="P9" s="5"/>
      <c r="R9" s="5"/>
    </row>
    <row r="10" spans="1:18" ht="29.65" customHeight="1" x14ac:dyDescent="0.2">
      <c r="A10" s="122" t="s">
        <v>24</v>
      </c>
      <c r="B10" s="122"/>
      <c r="D10" s="79">
        <v>75817103</v>
      </c>
      <c r="E10" s="15"/>
      <c r="F10" s="79">
        <v>-335206799</v>
      </c>
      <c r="G10" s="15"/>
      <c r="H10" s="77">
        <v>0</v>
      </c>
      <c r="I10" s="15"/>
      <c r="J10" s="79">
        <f>SUM(D10:H10)</f>
        <v>-259389696</v>
      </c>
      <c r="K10" s="15"/>
      <c r="L10" s="79">
        <v>149309832</v>
      </c>
      <c r="M10" s="15"/>
      <c r="N10" s="79">
        <v>-335206799</v>
      </c>
      <c r="O10" s="15"/>
      <c r="P10" s="79">
        <v>0</v>
      </c>
      <c r="Q10" s="15"/>
      <c r="R10" s="79">
        <f>SUM(L10:P10)</f>
        <v>-185896967</v>
      </c>
    </row>
    <row r="11" spans="1:18" ht="29.65" customHeight="1" x14ac:dyDescent="0.2">
      <c r="A11" s="112" t="s">
        <v>17</v>
      </c>
      <c r="B11" s="112"/>
      <c r="D11" s="78">
        <f>SUM(D10)</f>
        <v>75817103</v>
      </c>
      <c r="E11" s="15"/>
      <c r="F11" s="78">
        <v>0</v>
      </c>
      <c r="G11" s="15"/>
      <c r="H11" s="78">
        <v>0</v>
      </c>
      <c r="I11" s="15"/>
      <c r="J11" s="78">
        <f>SUM(J10)</f>
        <v>-259389696</v>
      </c>
      <c r="K11" s="15"/>
      <c r="L11" s="78">
        <f>SUM(L10)</f>
        <v>149309832</v>
      </c>
      <c r="M11" s="15"/>
      <c r="N11" s="78">
        <v>0</v>
      </c>
      <c r="O11" s="15"/>
      <c r="P11" s="78">
        <v>0</v>
      </c>
      <c r="Q11" s="15"/>
      <c r="R11" s="78">
        <f>SUM(R10)</f>
        <v>-185896967</v>
      </c>
    </row>
  </sheetData>
  <mergeCells count="12">
    <mergeCell ref="A8:B8"/>
    <mergeCell ref="A10:B10"/>
    <mergeCell ref="A11:B11"/>
    <mergeCell ref="A1:R1"/>
    <mergeCell ref="A3:R3"/>
    <mergeCell ref="A2:R2"/>
    <mergeCell ref="A7:C7"/>
    <mergeCell ref="D7:K7"/>
    <mergeCell ref="L7:R7"/>
    <mergeCell ref="A5:R5"/>
    <mergeCell ref="A4:R4"/>
    <mergeCell ref="A6:P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0</vt:lpstr>
      <vt:lpstr>سهام</vt:lpstr>
      <vt:lpstr>واحدهای صندوق</vt:lpstr>
      <vt:lpstr>اوراق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سرمایه‌گذاری اوراق بهادار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</vt:lpstr>
      <vt:lpstr>'0'!Print_Area</vt:lpstr>
      <vt:lpstr>اوراق!Print_Area</vt:lpstr>
      <vt:lpstr>'درآمد سپرده بانکی'!Print_Area</vt:lpstr>
      <vt:lpstr>'درآمد سرمایه گذاری در سهام '!Print_Area</vt:lpstr>
      <vt:lpstr>'درآمد سرمایه گذاری در صندوق'!Print_Area</vt:lpstr>
      <vt:lpstr>'درآمد سرمایه‌گذاری اوراق بهادار'!Print_Area</vt:lpstr>
      <vt:lpstr>'درآمد ناشی از تغییر قیمت اوراق'!Print_Area</vt:lpstr>
      <vt:lpstr>'درآمد ناشی ازفروش'!Print_Area</vt:lpstr>
      <vt:lpstr>درآمدها!Print_Area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2025-04-22T13:59:26Z</dcterms:created>
  <dcterms:modified xsi:type="dcterms:W3CDTF">2025-05-28T12:38:41Z</dcterms:modified>
</cp:coreProperties>
</file>